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95" windowHeight="8505" activeTab="1"/>
  </bookViews>
  <sheets>
    <sheet name="記入例" sheetId="1" r:id="rId1"/>
    <sheet name="簡易計算シート" sheetId="2" r:id="rId2"/>
  </sheets>
  <externalReferences>
    <externalReference r:id="rId5"/>
  </externalReferences>
  <definedNames>
    <definedName name="_xlnm.Print_Area" localSheetId="1">'簡易計算シート'!$A$1:$Q$69</definedName>
    <definedName name="_xlnm.Print_Area" localSheetId="0">'記入例'!$A$1:$AC$69</definedName>
    <definedName name="入力">'[1]入力画面'!$E$2,'[1]入力画面'!$E$2,'[1]入力画面'!$G$2,'[1]入力画面'!$I$2,'[1]入力画面'!$D$5,'[1]入力画面'!$E$6,'[1]入力画面'!$E$7,'[1]入力画面'!$D$8,'[1]入力画面'!$F$8,'[1]入力画面'!$H$8,'[1]入力画面'!$D$9,'[1]入力画面'!$D$11,'[1]入力画面'!$D$12,'[1]入力画面'!$D$13,'[1]入力画面'!$D$14,'[1]入力画面'!$D$16,'[1]入力画面'!$D$18,'[1]入力画面'!$D$19,'[1]入力画面'!$E$20,'[1]入力画面'!$E$2</definedName>
  </definedNames>
  <calcPr fullCalcOnLoad="1"/>
</workbook>
</file>

<file path=xl/comments1.xml><?xml version="1.0" encoding="utf-8"?>
<comments xmlns="http://schemas.openxmlformats.org/spreadsheetml/2006/main">
  <authors>
    <author>474836</author>
  </authors>
  <commentList>
    <comment ref="G39" authorId="0">
      <text>
        <r>
          <rPr>
            <sz val="9"/>
            <rFont val="ＭＳ Ｐゴシック"/>
            <family val="3"/>
          </rPr>
          <t>異なる線種が直列に接続されている場合に入力</t>
        </r>
      </text>
    </comment>
    <comment ref="N39" authorId="0">
      <text>
        <r>
          <rPr>
            <sz val="9"/>
            <rFont val="ＭＳ Ｐゴシック"/>
            <family val="3"/>
          </rPr>
          <t>異なる線種が直列に接続されている場合に入力</t>
        </r>
      </text>
    </comment>
  </commentList>
</comments>
</file>

<file path=xl/comments2.xml><?xml version="1.0" encoding="utf-8"?>
<comments xmlns="http://schemas.openxmlformats.org/spreadsheetml/2006/main">
  <authors>
    <author>474836</author>
  </authors>
  <commentList>
    <comment ref="G39" authorId="0">
      <text>
        <r>
          <rPr>
            <sz val="9"/>
            <rFont val="ＭＳ Ｐゴシック"/>
            <family val="3"/>
          </rPr>
          <t>異なる線種が直列に接続されている場合に入力</t>
        </r>
      </text>
    </comment>
    <comment ref="N39" authorId="0">
      <text>
        <r>
          <rPr>
            <sz val="9"/>
            <rFont val="ＭＳ Ｐゴシック"/>
            <family val="3"/>
          </rPr>
          <t>異なる線種が直列に接続されている場合に入力</t>
        </r>
      </text>
    </comment>
  </commentList>
</comments>
</file>

<file path=xl/sharedStrings.xml><?xml version="1.0" encoding="utf-8"?>
<sst xmlns="http://schemas.openxmlformats.org/spreadsheetml/2006/main" count="181" uniqueCount="117">
  <si>
    <t>電線太さ</t>
  </si>
  <si>
    <t>受電点からＰＣＳまでの電圧上昇値の簡易計算書</t>
  </si>
  <si>
    <t>電気方式</t>
  </si>
  <si>
    <t>単相2線式100V</t>
  </si>
  <si>
    <t>単相3線式100/200V</t>
  </si>
  <si>
    <t>単相2線式200V</t>
  </si>
  <si>
    <t>三相200V</t>
  </si>
  <si>
    <r>
      <t>　　　電圧上昇値⊿Ｖ</t>
    </r>
    <r>
      <rPr>
        <vertAlign val="superscript"/>
        <sz val="11"/>
        <rFont val="ＭＳ Ｐゴシック"/>
        <family val="3"/>
      </rPr>
      <t>※1</t>
    </r>
    <r>
      <rPr>
        <sz val="11"/>
        <rFont val="ＭＳ Ｐゴシック"/>
        <family val="3"/>
      </rPr>
      <t>　＝　K1（ａ）　×　発電電流 Ig（ｂ）×（引込口配線の抵抗値 Ra＋屋内配線の抵抗値 Rb）（ｃ）</t>
    </r>
  </si>
  <si>
    <t>　　　　　　※1　単相3線式の配線においては中性線と電圧線間の電圧上昇値</t>
  </si>
  <si>
    <t>　　　　ａ．　K1</t>
  </si>
  <si>
    <r>
      <t>　　　　　　　電気方式が単相3線式の場合1</t>
    </r>
    <r>
      <rPr>
        <vertAlign val="superscript"/>
        <sz val="11"/>
        <rFont val="ＭＳ Ｐゴシック"/>
        <family val="3"/>
      </rPr>
      <t>※2</t>
    </r>
    <r>
      <rPr>
        <sz val="11"/>
        <rFont val="ＭＳ Ｐゴシック"/>
        <family val="3"/>
      </rPr>
      <t>、単相2線式100Vまたは単相2線式200Vの場合2 、三相の場合√3</t>
    </r>
  </si>
  <si>
    <t>　　　　　　　　　※2　電圧線と中性線との電圧を求めるため1としている。</t>
  </si>
  <si>
    <t>K1＝</t>
  </si>
  <si>
    <t>…①</t>
  </si>
  <si>
    <t>　　　　ｂ．　発電電流Ig</t>
  </si>
  <si>
    <t>　　　　　　　【単相2線式100Vの場合】</t>
  </si>
  <si>
    <t>　　　　　　　【単相3線式及び単相2線式200Vの場合】</t>
  </si>
  <si>
    <t>　　　　　　　【三相の場合】　　　　　　　　　　　　　　　　　　　　　　　 　　　　　　　　　</t>
  </si>
  <si>
    <t>発電容量P</t>
  </si>
  <si>
    <t>kW</t>
  </si>
  <si>
    <t>発電電流Ig＝</t>
  </si>
  <si>
    <t>A　…②</t>
  </si>
  <si>
    <t>　　　　ｃ．　引込口配線の抵抗値 Raと屋内配線の抵抗値 Rb</t>
  </si>
  <si>
    <t>引込口配線の抵抗値：Ra</t>
  </si>
  <si>
    <t>屋内配線の抵抗値：Rb</t>
  </si>
  <si>
    <t>電線路</t>
  </si>
  <si>
    <t>A</t>
  </si>
  <si>
    <t>B</t>
  </si>
  <si>
    <t>C</t>
  </si>
  <si>
    <t>D</t>
  </si>
  <si>
    <t>ｲﾝﾋﾟｰﾀﾞﾝｽ（Ω/km）</t>
  </si>
  <si>
    <t>(1)</t>
  </si>
  <si>
    <t>(4)</t>
  </si>
  <si>
    <t>(7)</t>
  </si>
  <si>
    <t>(10)</t>
  </si>
  <si>
    <t>亘長（m）</t>
  </si>
  <si>
    <t>(2)</t>
  </si>
  <si>
    <t>(5)</t>
  </si>
  <si>
    <t>(8)</t>
  </si>
  <si>
    <t>(11)</t>
  </si>
  <si>
    <t>抵抗値（Ω）</t>
  </si>
  <si>
    <t>(3)</t>
  </si>
  <si>
    <t>(6)</t>
  </si>
  <si>
    <t>(9)</t>
  </si>
  <si>
    <t>(12)</t>
  </si>
  <si>
    <t>(1)×（(2)/1000）</t>
  </si>
  <si>
    <t>(4)×（(5)/1000）</t>
  </si>
  <si>
    <t>(7)×（(8)/1000）</t>
  </si>
  <si>
    <t>(10)×（(11)/1000）</t>
  </si>
  <si>
    <t>Ω…③</t>
  </si>
  <si>
    <t>Ω…④</t>
  </si>
  <si>
    <t>(3)+(6)</t>
  </si>
  <si>
    <t>(9)+(12)</t>
  </si>
  <si>
    <t>　　　　ｄ．　電圧上昇値⊿Ｖ</t>
  </si>
  <si>
    <t>電線インピーダンス（抵抗）</t>
  </si>
  <si>
    <t>引込口配線・屋内配線（軟銅）</t>
  </si>
  <si>
    <t>線種</t>
  </si>
  <si>
    <t>（Ω／km）</t>
  </si>
  <si>
    <t>2.0mm</t>
  </si>
  <si>
    <r>
      <t>受電点からPCSまでの電圧上昇値</t>
    </r>
    <r>
      <rPr>
        <b/>
        <vertAlign val="superscript"/>
        <sz val="10"/>
        <rFont val="ＭＳ Ｐゴシック"/>
        <family val="3"/>
      </rPr>
      <t>※3</t>
    </r>
  </si>
  <si>
    <t>2.6mm</t>
  </si>
  <si>
    <t>3.2mm</t>
  </si>
  <si>
    <t>5.5sq</t>
  </si>
  <si>
    <t>※3　単相3線式の配線においては中性線と電圧線間の電圧上昇値</t>
  </si>
  <si>
    <t>8sq</t>
  </si>
  <si>
    <t>14sq</t>
  </si>
  <si>
    <t>22sq</t>
  </si>
  <si>
    <t>38sq</t>
  </si>
  <si>
    <t>60sq</t>
  </si>
  <si>
    <t>100sq</t>
  </si>
  <si>
    <t>150sq</t>
  </si>
  <si>
    <t>200sq</t>
  </si>
  <si>
    <t>250ｓｑ</t>
  </si>
  <si>
    <t>*電線要覧　JIS C3307-1980に基づく</t>
  </si>
  <si>
    <t>発電電流Ig　＝　発電容量P(kW)×1000(W)／105(V)</t>
  </si>
  <si>
    <t>発電電流Ig　＝　発電容量P(kW)×1000(W)／210(V)</t>
  </si>
  <si>
    <t>発電電流Ig　＝　発電容量P(kW)×1000(W)／（√3×210(V)）</t>
  </si>
  <si>
    <t>※</t>
  </si>
  <si>
    <t>本計算にて算定した電圧上昇値が標準電圧の2％を超えている場合、お客さま宅内の配線における電圧上昇が比較的大きいと考えられるため、電線太さ・亘長の見直しを推奨しております。</t>
  </si>
  <si>
    <t>　　　　e．　屋内配線見直</t>
  </si>
  <si>
    <t>　　　　ａ．　K1</t>
  </si>
  <si>
    <r>
      <t>　　　　　　　電気方式が単相3線式の場合1</t>
    </r>
    <r>
      <rPr>
        <vertAlign val="superscript"/>
        <sz val="11"/>
        <rFont val="ＭＳ Ｐゴシック"/>
        <family val="3"/>
      </rPr>
      <t>※2</t>
    </r>
    <r>
      <rPr>
        <sz val="11"/>
        <rFont val="ＭＳ Ｐゴシック"/>
        <family val="3"/>
      </rPr>
      <t>、単相2線式100Vまたは単相2線式200Vの場合2 、三相の場合√3</t>
    </r>
  </si>
  <si>
    <t>K1＝</t>
  </si>
  <si>
    <t>…①</t>
  </si>
  <si>
    <t>　　　　　　　【単相2線式100Vの場合】</t>
  </si>
  <si>
    <t>発電電流Ig　＝　発電容量P(kW)×1000(W)／105(V)</t>
  </si>
  <si>
    <t>発電電流Ig　＝　発電容量P(kW)×1000(W)／210(V)</t>
  </si>
  <si>
    <t>　　　　　　　【三相の場合】　　　　　　　　　　　　　　　　　　　　　　　 　　　　　　　　　</t>
  </si>
  <si>
    <t>発電電流Ig　＝　発電容量P(kW)×1000(W)／（√3×210(V)）</t>
  </si>
  <si>
    <t>kW</t>
  </si>
  <si>
    <t>A　…②</t>
  </si>
  <si>
    <t>22sq</t>
  </si>
  <si>
    <t>14sq</t>
  </si>
  <si>
    <t>Ω…③</t>
  </si>
  <si>
    <t>Ω…④</t>
  </si>
  <si>
    <t>(3)+(6)</t>
  </si>
  <si>
    <t>(9)+(12)</t>
  </si>
  <si>
    <t>2.6mm</t>
  </si>
  <si>
    <t>3.2mm</t>
  </si>
  <si>
    <t>5.5sq</t>
  </si>
  <si>
    <t>※3　単相3線式の配線においては中性線と電圧線間の電圧上昇値</t>
  </si>
  <si>
    <t>8sq</t>
  </si>
  <si>
    <t>14sq</t>
  </si>
  <si>
    <t>22sq</t>
  </si>
  <si>
    <t>38sq</t>
  </si>
  <si>
    <t>60sq</t>
  </si>
  <si>
    <t>100sq</t>
  </si>
  <si>
    <t>150sq</t>
  </si>
  <si>
    <t>200sq</t>
  </si>
  <si>
    <t>250ｓｑ</t>
  </si>
  <si>
    <t>(2)</t>
  </si>
  <si>
    <t>(5)</t>
  </si>
  <si>
    <t>(8)</t>
  </si>
  <si>
    <t>(11)</t>
  </si>
  <si>
    <t>（Ω／km）</t>
  </si>
  <si>
    <t>2.0mm</t>
  </si>
  <si>
    <t>東京電力パワーグリッド株式会社</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</si>
</sst>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V&quot;"/>
    <numFmt numFmtId="177" formatCode="0.0_ "/>
    <numFmt numFmtId="178" formatCode="0\V"/>
    <numFmt numFmtId="179" formatCode="0.0&quot;Hz&quot;"/>
    <numFmt numFmtId="180" formatCode="0.0&quot;秒&quot;"/>
    <numFmt numFmtId="181" formatCode="[$-411]ggge&quot;年&quot;m&quot;月　　日&quot;"/>
    <numFmt numFmtId="182" formatCode="0_);[Red]\(0\)"/>
    <numFmt numFmtId="183" formatCode="0_ "/>
    <numFmt numFmtId="184" formatCode="0.00_ "/>
    <numFmt numFmtId="185" formatCode="0.000_ "/>
    <numFmt numFmtId="186" formatCode="[$-411]ge\.m\.d;@"/>
    <numFmt numFmtId="187" formatCode="General&quot;m&quot;"/>
    <numFmt numFmtId="188" formatCode="General&quot;kVA&quot;"/>
    <numFmt numFmtId="189" formatCode="General&quot;V&quot;"/>
    <numFmt numFmtId="190" formatCode="0.000_);[Red]\(0.000\)"/>
    <numFmt numFmtId="191" formatCode="0.0_ &quot;kVA&quot;"/>
    <numFmt numFmtId="192" formatCode="0.00_ &quot;V&quot;"/>
    <numFmt numFmtId="193" formatCode="0.0_ &quot;m&quot;"/>
    <numFmt numFmtId="194" formatCode="#"/>
    <numFmt numFmtId="195" formatCode="0.00&quot;m&quot;"/>
    <numFmt numFmtId="196" formatCode="0.0\ &quot;V&quot;"/>
    <numFmt numFmtId="197" formatCode="0.0&quot;日&quot;"/>
    <numFmt numFmtId="198" formatCode="0&quot;件&quot;"/>
    <numFmt numFmtId="199" formatCode="m/d;@"/>
    <numFmt numFmtId="200" formatCode="yyyy/m/d\ h:mm;@"/>
    <numFmt numFmtId="201" formatCode="h:mm;@"/>
    <numFmt numFmtId="202" formatCode="#,##0.00&quot;V&quot;"/>
    <numFmt numFmtId="203" formatCode="#,##0.0&quot;V&quot;"/>
    <numFmt numFmtId="204" formatCode="#&quot;日&quot;"/>
    <numFmt numFmtId="205" formatCode="#.0&quot;日&quot;"/>
    <numFmt numFmtId="206" formatCode="#&quot;件&quot;"/>
    <numFmt numFmtId="207" formatCode="0.0&quot;千&quot;&quot;円&quot;\ "/>
    <numFmt numFmtId="208" formatCode="General&quot;支店&quot;"/>
    <numFmt numFmtId="209" formatCode="#&quot;支店&quot;"/>
    <numFmt numFmtId="210" formatCode="#&quot;千円&quot;"/>
    <numFmt numFmtId="211" formatCode="#0.0&quot;千円&quot;"/>
    <numFmt numFmtId="212" formatCode="#,##0.0"/>
    <numFmt numFmtId="213" formatCode="#0.0_V"/>
    <numFmt numFmtId="214" formatCode="#0.0\V"/>
    <numFmt numFmtId="215" formatCode="#0.0_m"/>
    <numFmt numFmtId="216" formatCode="#0.0&quot;m&quot;"/>
    <numFmt numFmtId="217" formatCode="0.00_);[Red]\(0.00\)"/>
    <numFmt numFmtId="218" formatCode="0.00_ &quot;Ω&quot;"/>
    <numFmt numFmtId="219" formatCode="&quot;a&quot;_ 0.00_ &quot;Ω&quot;"/>
    <numFmt numFmtId="220" formatCode="&quot;(1)&quot;_ 0.00_ &quot;Ω/km&quot;"/>
    <numFmt numFmtId="221" formatCode="&quot;(1)&quot;_ 0.00"/>
    <numFmt numFmtId="222" formatCode="&quot;(2)&quot;_ 0.00"/>
    <numFmt numFmtId="223" formatCode="&quot;(2)&quot;_0.0_ &quot;m&quot;"/>
    <numFmt numFmtId="224" formatCode="&quot;(2)&quot;_ 0.0"/>
    <numFmt numFmtId="225" formatCode="&quot;(3)&quot;_ 0.00"/>
    <numFmt numFmtId="226" formatCode="&quot;(4)&quot;_ 0.00"/>
    <numFmt numFmtId="227" formatCode="&quot;(5)&quot;_ 0.0"/>
    <numFmt numFmtId="228" formatCode="&quot;(6)&quot;_ 0.00"/>
    <numFmt numFmtId="229" formatCode="0.00_ &quot;Ω/km&quot;"/>
    <numFmt numFmtId="230" formatCode="\ 0.00"/>
    <numFmt numFmtId="231" formatCode="0.0"/>
    <numFmt numFmtId="232" formatCode="0.00000_);[Red]\(0.00000\)"/>
    <numFmt numFmtId="233" formatCode="0.000"/>
    <numFmt numFmtId="234" formatCode="0.0000_);[Red]\(0.0000\)"/>
  </numFmts>
  <fonts count="65">
    <font>
      <sz val="11"/>
      <name val="ＪＳゴシック"/>
      <family val="3"/>
    </font>
    <font>
      <sz val="11"/>
      <name val="ＭＳ Ｐゴシック"/>
      <family val="3"/>
    </font>
    <font>
      <sz val="14"/>
      <name val="ＭＳ 明朝"/>
      <family val="1"/>
    </font>
    <font>
      <b/>
      <sz val="12"/>
      <name val="ＭＳ Ｐゴシック"/>
      <family val="3"/>
    </font>
    <font>
      <b/>
      <u val="single"/>
      <sz val="14"/>
      <name val="ＭＳ Ｐゴシック"/>
      <family val="3"/>
    </font>
    <font>
      <b/>
      <sz val="14"/>
      <name val="ＭＳ Ｐゴシック"/>
      <family val="3"/>
    </font>
    <font>
      <sz val="6"/>
      <name val="ＭＳ Ｐゴシック"/>
      <family val="3"/>
    </font>
    <font>
      <b/>
      <sz val="11"/>
      <name val="ＭＳ Ｐゴシック"/>
      <family val="3"/>
    </font>
    <font>
      <sz val="11"/>
      <color indexed="10"/>
      <name val="ＭＳ Ｐゴシック"/>
      <family val="3"/>
    </font>
    <font>
      <sz val="9"/>
      <name val="ＭＳ Ｐゴシック"/>
      <family val="3"/>
    </font>
    <font>
      <vertAlign val="superscript"/>
      <sz val="11"/>
      <name val="ＭＳ Ｐゴシック"/>
      <family val="3"/>
    </font>
    <font>
      <sz val="10"/>
      <name val="ＭＳ Ｐゴシック"/>
      <family val="3"/>
    </font>
    <font>
      <sz val="8"/>
      <name val="ＭＳ Ｐゴシック"/>
      <family val="3"/>
    </font>
    <font>
      <b/>
      <sz val="9"/>
      <name val="ＭＳ Ｐゴシック"/>
      <family val="3"/>
    </font>
    <font>
      <sz val="6"/>
      <name val="ＪＳゴシック"/>
      <family val="3"/>
    </font>
    <font>
      <b/>
      <vertAlign val="superscript"/>
      <sz val="10"/>
      <name val="ＭＳ Ｐゴシック"/>
      <family val="3"/>
    </font>
    <font>
      <b/>
      <sz val="10"/>
      <name val="ＭＳ Ｐゴシック"/>
      <family val="3"/>
    </font>
    <font>
      <sz val="14"/>
      <name val="ＭＳ Ｐゴシック"/>
      <family val="3"/>
    </font>
    <font>
      <b/>
      <sz val="11"/>
      <name val="ＪＳゴシック"/>
      <family val="3"/>
    </font>
    <font>
      <sz val="9"/>
      <name val="ＪＳゴシック"/>
      <family val="3"/>
    </font>
    <font>
      <b/>
      <sz val="11"/>
      <color indexed="10"/>
      <name val="ＭＳ Ｐゴシック"/>
      <family val="3"/>
    </font>
    <font>
      <sz val="9"/>
      <color indexed="10"/>
      <name val="ＪＳ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ＪＳゴシック"/>
      <family val="3"/>
    </font>
    <font>
      <sz val="12"/>
      <color indexed="8"/>
      <name val="HG丸ｺﾞｼｯｸM-PRO"/>
      <family val="3"/>
    </font>
    <font>
      <sz val="18"/>
      <color indexed="8"/>
      <name val="HG丸ｺﾞｼｯｸM-PRO"/>
      <family val="3"/>
    </font>
    <font>
      <b/>
      <sz val="18"/>
      <color indexed="8"/>
      <name val="ＭＳ Ｐゴシック"/>
      <family val="3"/>
    </font>
    <font>
      <b/>
      <sz val="16"/>
      <color indexed="8"/>
      <name val="ＭＳ Ｐゴシック"/>
      <family val="3"/>
    </font>
    <font>
      <b/>
      <sz val="12"/>
      <color indexed="8"/>
      <name val="HG丸ｺﾞｼｯｸM-PRO"/>
      <family val="3"/>
    </font>
    <font>
      <b/>
      <sz val="14"/>
      <color indexed="8"/>
      <name val="ＭＳ Ｐゴシック"/>
      <family val="3"/>
    </font>
    <font>
      <b/>
      <sz val="11"/>
      <color indexed="8"/>
      <name val="HG丸ｺﾞｼｯｸM-PRO"/>
      <family val="3"/>
    </font>
    <font>
      <sz val="18"/>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ＪＳ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4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color indexed="63"/>
      </left>
      <right>
        <color indexed="63"/>
      </right>
      <top style="medium"/>
      <bottom>
        <color indexed="63"/>
      </bottom>
    </border>
    <border>
      <left>
        <color indexed="63"/>
      </left>
      <right>
        <color indexed="63"/>
      </right>
      <top style="hair"/>
      <bottom>
        <color indexed="63"/>
      </bottom>
    </border>
    <border>
      <left>
        <color indexed="63"/>
      </left>
      <right style="thin"/>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1" fillId="0" borderId="0">
      <alignment vertical="center"/>
      <protection/>
    </xf>
    <xf numFmtId="0" fontId="2" fillId="0" borderId="0">
      <alignment/>
      <protection/>
    </xf>
    <xf numFmtId="0" fontId="63" fillId="31" borderId="0" applyNumberFormat="0" applyBorder="0" applyAlignment="0" applyProtection="0"/>
  </cellStyleXfs>
  <cellXfs count="150">
    <xf numFmtId="0" fontId="0" fillId="0" borderId="0" xfId="0" applyAlignment="1">
      <alignment/>
    </xf>
    <xf numFmtId="231" fontId="1" fillId="32" borderId="10" xfId="60" applyNumberFormat="1" applyFont="1" applyFill="1" applyBorder="1" applyAlignment="1" applyProtection="1">
      <alignment horizontal="center" vertical="center"/>
      <protection hidden="1"/>
    </xf>
    <xf numFmtId="0" fontId="1" fillId="0" borderId="10" xfId="60" applyNumberFormat="1" applyFont="1" applyBorder="1" applyAlignment="1" applyProtection="1">
      <alignment horizontal="center" vertical="center"/>
      <protection hidden="1"/>
    </xf>
    <xf numFmtId="0" fontId="1" fillId="0" borderId="0" xfId="60" applyFont="1" applyProtection="1">
      <alignment vertical="center"/>
      <protection hidden="1"/>
    </xf>
    <xf numFmtId="0" fontId="1" fillId="0" borderId="0" xfId="60" applyFont="1" applyAlignment="1" applyProtection="1">
      <alignment horizontal="right" vertical="center"/>
      <protection hidden="1"/>
    </xf>
    <xf numFmtId="0" fontId="4" fillId="0" borderId="0" xfId="60" applyFont="1" applyAlignment="1" applyProtection="1">
      <alignment vertical="center"/>
      <protection hidden="1"/>
    </xf>
    <xf numFmtId="0" fontId="4" fillId="0" borderId="0" xfId="60" applyFont="1" applyProtection="1">
      <alignment vertical="center"/>
      <protection hidden="1"/>
    </xf>
    <xf numFmtId="0" fontId="1" fillId="0" borderId="0" xfId="0" applyFont="1" applyBorder="1" applyAlignment="1" applyProtection="1">
      <alignment/>
      <protection hidden="1"/>
    </xf>
    <xf numFmtId="0" fontId="1" fillId="0" borderId="0" xfId="60" applyFont="1" applyBorder="1" applyProtection="1">
      <alignment vertical="center"/>
      <protection hidden="1"/>
    </xf>
    <xf numFmtId="0" fontId="1" fillId="0" borderId="0" xfId="0" applyFont="1" applyAlignment="1" applyProtection="1">
      <alignment/>
      <protection hidden="1"/>
    </xf>
    <xf numFmtId="0" fontId="7" fillId="0" borderId="0" xfId="60" applyFont="1" applyProtection="1">
      <alignment vertical="center"/>
      <protection hidden="1"/>
    </xf>
    <xf numFmtId="0" fontId="1" fillId="0" borderId="0" xfId="60" applyFont="1" applyFill="1" applyBorder="1" applyProtection="1">
      <alignment vertical="center"/>
      <protection hidden="1"/>
    </xf>
    <xf numFmtId="0" fontId="7" fillId="0" borderId="11" xfId="60" applyFont="1" applyBorder="1" applyAlignment="1" applyProtection="1">
      <alignment horizontal="center" vertical="center"/>
      <protection hidden="1"/>
    </xf>
    <xf numFmtId="0" fontId="1" fillId="0" borderId="11" xfId="60" applyFont="1" applyBorder="1" applyAlignment="1" applyProtection="1">
      <alignment horizontal="center" vertical="center"/>
      <protection hidden="1"/>
    </xf>
    <xf numFmtId="0" fontId="1" fillId="0" borderId="0" xfId="60" applyFont="1" applyAlignment="1" applyProtection="1">
      <alignment horizontal="centerContinuous" vertical="center"/>
      <protection hidden="1"/>
    </xf>
    <xf numFmtId="0" fontId="9" fillId="0" borderId="0" xfId="60" applyFont="1" applyProtection="1">
      <alignment vertical="center"/>
      <protection hidden="1"/>
    </xf>
    <xf numFmtId="0" fontId="1" fillId="0" borderId="11" xfId="60" applyFont="1" applyBorder="1" applyProtection="1">
      <alignment vertical="center"/>
      <protection hidden="1"/>
    </xf>
    <xf numFmtId="0" fontId="1" fillId="0" borderId="0" xfId="60" applyFont="1" applyAlignment="1" applyProtection="1">
      <alignment horizontal="left" vertical="center"/>
      <protection hidden="1"/>
    </xf>
    <xf numFmtId="0" fontId="11" fillId="0" borderId="0" xfId="60" applyFont="1" applyAlignment="1" applyProtection="1">
      <alignment horizontal="left" vertical="center"/>
      <protection hidden="1"/>
    </xf>
    <xf numFmtId="0" fontId="11" fillId="0" borderId="0" xfId="60" applyFont="1" applyProtection="1">
      <alignment vertical="center"/>
      <protection hidden="1"/>
    </xf>
    <xf numFmtId="0" fontId="7" fillId="0" borderId="11" xfId="60" applyFont="1" applyBorder="1" applyProtection="1">
      <alignment vertical="center"/>
      <protection hidden="1"/>
    </xf>
    <xf numFmtId="0" fontId="1" fillId="0" borderId="0" xfId="60" applyFont="1" applyBorder="1" applyAlignment="1" applyProtection="1">
      <alignment horizontal="right" vertical="center"/>
      <protection hidden="1"/>
    </xf>
    <xf numFmtId="177" fontId="1" fillId="32" borderId="12" xfId="60" applyNumberFormat="1" applyFont="1" applyFill="1" applyBorder="1" applyAlignment="1" applyProtection="1">
      <alignment vertical="center"/>
      <protection hidden="1"/>
    </xf>
    <xf numFmtId="0" fontId="1" fillId="0" borderId="13" xfId="60" applyFont="1" applyBorder="1" applyAlignment="1" applyProtection="1">
      <alignment vertical="center"/>
      <protection hidden="1"/>
    </xf>
    <xf numFmtId="177" fontId="1" fillId="0" borderId="11" xfId="60" applyNumberFormat="1" applyFont="1" applyBorder="1" applyAlignment="1" applyProtection="1">
      <alignment horizontal="center" vertical="center"/>
      <protection hidden="1"/>
    </xf>
    <xf numFmtId="0" fontId="1" fillId="0" borderId="0" xfId="60" applyFont="1" applyBorder="1" applyAlignment="1" applyProtection="1">
      <alignment horizontal="center" vertical="center"/>
      <protection hidden="1"/>
    </xf>
    <xf numFmtId="0" fontId="1" fillId="0" borderId="14" xfId="60" applyFont="1" applyBorder="1" applyAlignment="1" applyProtection="1">
      <alignment vertical="center"/>
      <protection hidden="1"/>
    </xf>
    <xf numFmtId="0" fontId="1" fillId="0" borderId="15" xfId="60" applyFont="1" applyBorder="1" applyProtection="1">
      <alignment vertical="center"/>
      <protection hidden="1"/>
    </xf>
    <xf numFmtId="0" fontId="1" fillId="0" borderId="16" xfId="60" applyFont="1" applyBorder="1" applyProtection="1">
      <alignment vertical="center"/>
      <protection hidden="1"/>
    </xf>
    <xf numFmtId="0" fontId="1" fillId="0" borderId="17" xfId="60" applyFont="1" applyBorder="1" applyProtection="1">
      <alignment vertical="center"/>
      <protection hidden="1"/>
    </xf>
    <xf numFmtId="0" fontId="1" fillId="0" borderId="13" xfId="60" applyFont="1" applyBorder="1" applyProtection="1">
      <alignment vertical="center"/>
      <protection hidden="1"/>
    </xf>
    <xf numFmtId="191" fontId="1" fillId="0" borderId="0" xfId="60" applyNumberFormat="1" applyFont="1" applyFill="1" applyBorder="1" applyProtection="1">
      <alignment vertical="center"/>
      <protection hidden="1"/>
    </xf>
    <xf numFmtId="0" fontId="1" fillId="0" borderId="10" xfId="60" applyFont="1" applyBorder="1" applyAlignment="1" applyProtection="1">
      <alignment horizontal="center" vertical="center"/>
      <protection hidden="1"/>
    </xf>
    <xf numFmtId="192" fontId="7" fillId="0" borderId="0" xfId="60" applyNumberFormat="1" applyFont="1" applyBorder="1" applyProtection="1">
      <alignment vertical="center"/>
      <protection hidden="1"/>
    </xf>
    <xf numFmtId="0" fontId="6" fillId="0" borderId="0" xfId="60" applyFont="1" applyBorder="1" applyProtection="1">
      <alignment vertical="center"/>
      <protection hidden="1"/>
    </xf>
    <xf numFmtId="0" fontId="1" fillId="0" borderId="10" xfId="60" applyFont="1" applyBorder="1" applyProtection="1">
      <alignment vertical="center"/>
      <protection hidden="1"/>
    </xf>
    <xf numFmtId="0" fontId="1" fillId="0" borderId="0" xfId="60" applyFont="1" applyBorder="1" applyAlignment="1" applyProtection="1">
      <alignment horizontal="left" vertical="center"/>
      <protection hidden="1"/>
    </xf>
    <xf numFmtId="0" fontId="1" fillId="32" borderId="0" xfId="60" applyFont="1" applyFill="1" applyBorder="1" applyAlignment="1" applyProtection="1">
      <alignment horizontal="center" vertical="center"/>
      <protection hidden="1"/>
    </xf>
    <xf numFmtId="0" fontId="1" fillId="0" borderId="0" xfId="60" applyFont="1" applyFill="1" applyBorder="1" applyAlignment="1" applyProtection="1">
      <alignment horizontal="right" vertical="center"/>
      <protection hidden="1"/>
    </xf>
    <xf numFmtId="0" fontId="1" fillId="32" borderId="10" xfId="60" applyFont="1" applyFill="1" applyBorder="1" applyAlignment="1" applyProtection="1">
      <alignment horizontal="center" vertical="center"/>
      <protection hidden="1"/>
    </xf>
    <xf numFmtId="0" fontId="9" fillId="0" borderId="0" xfId="60" applyFont="1" applyBorder="1" applyAlignment="1" applyProtection="1" quotePrefix="1">
      <alignment horizontal="left" vertical="center"/>
      <protection hidden="1"/>
    </xf>
    <xf numFmtId="230" fontId="1" fillId="0" borderId="0" xfId="60" applyNumberFormat="1" applyFont="1" applyBorder="1" applyAlignment="1" applyProtection="1">
      <alignment horizontal="center" vertical="center"/>
      <protection hidden="1"/>
    </xf>
    <xf numFmtId="0" fontId="9" fillId="0" borderId="0" xfId="60" applyFont="1" applyBorder="1" applyAlignment="1" applyProtection="1" quotePrefix="1">
      <alignment horizontal="right" vertical="center"/>
      <protection hidden="1"/>
    </xf>
    <xf numFmtId="2" fontId="1" fillId="0" borderId="10" xfId="60" applyNumberFormat="1" applyFont="1" applyBorder="1" applyAlignment="1" applyProtection="1">
      <alignment horizontal="center" vertical="center"/>
      <protection hidden="1"/>
    </xf>
    <xf numFmtId="2" fontId="1" fillId="0" borderId="0" xfId="60" applyNumberFormat="1" applyFont="1" applyBorder="1" applyAlignment="1" applyProtection="1">
      <alignment horizontal="center" vertical="center"/>
      <protection hidden="1"/>
    </xf>
    <xf numFmtId="0" fontId="9" fillId="0" borderId="0" xfId="60" applyFont="1" applyBorder="1" applyProtection="1">
      <alignment vertical="center"/>
      <protection hidden="1"/>
    </xf>
    <xf numFmtId="0" fontId="9" fillId="0" borderId="0" xfId="60" applyFont="1" applyBorder="1" applyAlignment="1" applyProtection="1">
      <alignment horizontal="right" vertical="center"/>
      <protection hidden="1"/>
    </xf>
    <xf numFmtId="231" fontId="1" fillId="32" borderId="0" xfId="60" applyNumberFormat="1" applyFont="1" applyFill="1" applyBorder="1" applyAlignment="1" applyProtection="1">
      <alignment horizontal="center" vertical="center"/>
      <protection hidden="1"/>
    </xf>
    <xf numFmtId="0" fontId="1" fillId="0" borderId="0" xfId="60" applyNumberFormat="1" applyFont="1" applyBorder="1" applyAlignment="1" applyProtection="1">
      <alignment horizontal="center" vertical="center"/>
      <protection hidden="1"/>
    </xf>
    <xf numFmtId="0" fontId="12" fillId="0" borderId="0" xfId="60" applyFont="1" applyBorder="1" applyAlignment="1" applyProtection="1">
      <alignment horizontal="right" vertical="center"/>
      <protection hidden="1"/>
    </xf>
    <xf numFmtId="192" fontId="12" fillId="0" borderId="0" xfId="60" applyNumberFormat="1" applyFont="1" applyBorder="1" applyAlignment="1" applyProtection="1">
      <alignment horizontal="right" vertical="center"/>
      <protection hidden="1"/>
    </xf>
    <xf numFmtId="192" fontId="12" fillId="0" borderId="0" xfId="60" applyNumberFormat="1" applyFont="1" applyFill="1" applyBorder="1" applyAlignment="1" applyProtection="1">
      <alignment horizontal="right" vertical="center"/>
      <protection hidden="1"/>
    </xf>
    <xf numFmtId="192" fontId="12" fillId="0" borderId="10" xfId="60" applyNumberFormat="1" applyFont="1" applyBorder="1" applyAlignment="1" applyProtection="1">
      <alignment horizontal="right" vertical="center"/>
      <protection hidden="1"/>
    </xf>
    <xf numFmtId="0" fontId="1" fillId="0" borderId="18" xfId="60" applyFont="1" applyBorder="1" applyProtection="1">
      <alignment vertical="center"/>
      <protection hidden="1"/>
    </xf>
    <xf numFmtId="0" fontId="1" fillId="0" borderId="14" xfId="60" applyFont="1" applyBorder="1" applyProtection="1">
      <alignment vertical="center"/>
      <protection hidden="1"/>
    </xf>
    <xf numFmtId="0" fontId="1" fillId="0" borderId="19" xfId="60" applyFont="1" applyBorder="1" applyProtection="1">
      <alignment vertical="center"/>
      <protection hidden="1"/>
    </xf>
    <xf numFmtId="0" fontId="1" fillId="0" borderId="11" xfId="60" applyNumberFormat="1" applyFont="1" applyBorder="1" applyAlignment="1" applyProtection="1">
      <alignment vertical="center"/>
      <protection hidden="1"/>
    </xf>
    <xf numFmtId="0" fontId="13" fillId="0" borderId="0" xfId="60" applyFont="1" applyProtection="1">
      <alignment vertical="center"/>
      <protection hidden="1"/>
    </xf>
    <xf numFmtId="202" fontId="12" fillId="0" borderId="0" xfId="60" applyNumberFormat="1" applyFont="1" applyBorder="1" applyAlignment="1" applyProtection="1">
      <alignment vertical="center" wrapText="1"/>
      <protection hidden="1"/>
    </xf>
    <xf numFmtId="0" fontId="13" fillId="0" borderId="0" xfId="60" applyFont="1" applyBorder="1" applyAlignment="1" applyProtection="1">
      <alignment horizontal="center" vertical="center"/>
      <protection hidden="1"/>
    </xf>
    <xf numFmtId="0" fontId="1" fillId="0" borderId="0" xfId="60" applyFont="1" applyAlignment="1" applyProtection="1">
      <alignment vertical="center"/>
      <protection hidden="1"/>
    </xf>
    <xf numFmtId="177" fontId="11" fillId="0" borderId="20" xfId="60" applyNumberFormat="1" applyFont="1" applyBorder="1" applyAlignment="1" applyProtection="1">
      <alignment horizontal="center" vertical="center"/>
      <protection hidden="1"/>
    </xf>
    <xf numFmtId="177" fontId="11" fillId="0" borderId="21" xfId="60" applyNumberFormat="1" applyFont="1" applyBorder="1" applyAlignment="1" applyProtection="1">
      <alignment horizontal="center" vertical="center"/>
      <protection hidden="1"/>
    </xf>
    <xf numFmtId="0" fontId="20" fillId="0" borderId="0" xfId="60" applyFont="1" applyProtection="1">
      <alignment vertical="center"/>
      <protection hidden="1"/>
    </xf>
    <xf numFmtId="202" fontId="1" fillId="0" borderId="0" xfId="60" applyNumberFormat="1" applyFont="1" applyBorder="1" applyAlignment="1" applyProtection="1">
      <alignment vertical="center"/>
      <protection hidden="1"/>
    </xf>
    <xf numFmtId="177" fontId="11" fillId="0" borderId="11" xfId="60" applyNumberFormat="1" applyFont="1" applyBorder="1" applyAlignment="1" applyProtection="1">
      <alignment horizontal="center" vertical="center"/>
      <protection hidden="1"/>
    </xf>
    <xf numFmtId="0" fontId="12" fillId="0" borderId="0" xfId="60" applyFont="1" applyProtection="1">
      <alignment vertical="center"/>
      <protection hidden="1"/>
    </xf>
    <xf numFmtId="0" fontId="12" fillId="0" borderId="0" xfId="60" applyFont="1" applyBorder="1" applyAlignment="1" applyProtection="1">
      <alignment vertical="center"/>
      <protection hidden="1"/>
    </xf>
    <xf numFmtId="202" fontId="9" fillId="0" borderId="22" xfId="60" applyNumberFormat="1" applyFont="1" applyBorder="1" applyAlignment="1" applyProtection="1">
      <alignment vertical="center"/>
      <protection hidden="1"/>
    </xf>
    <xf numFmtId="182" fontId="11" fillId="0" borderId="11" xfId="60" applyNumberFormat="1" applyFont="1" applyBorder="1" applyAlignment="1" applyProtection="1">
      <alignment horizontal="center" vertical="center"/>
      <protection hidden="1"/>
    </xf>
    <xf numFmtId="202" fontId="9" fillId="0" borderId="0" xfId="60" applyNumberFormat="1" applyFont="1" applyBorder="1" applyAlignment="1" applyProtection="1">
      <alignment vertical="center"/>
      <protection hidden="1"/>
    </xf>
    <xf numFmtId="177" fontId="11" fillId="0" borderId="11" xfId="60" applyNumberFormat="1" applyFont="1" applyFill="1" applyBorder="1" applyAlignment="1" applyProtection="1">
      <alignment horizontal="center" vertical="center"/>
      <protection hidden="1"/>
    </xf>
    <xf numFmtId="0" fontId="0" fillId="0" borderId="0" xfId="0" applyFont="1" applyAlignment="1" applyProtection="1">
      <alignment/>
      <protection hidden="1"/>
    </xf>
    <xf numFmtId="182" fontId="11" fillId="0" borderId="11" xfId="60" applyNumberFormat="1" applyFont="1" applyFill="1" applyBorder="1" applyAlignment="1" applyProtection="1">
      <alignment horizontal="center" vertical="center"/>
      <protection hidden="1"/>
    </xf>
    <xf numFmtId="0" fontId="19" fillId="0" borderId="0" xfId="0" applyFont="1" applyAlignment="1" applyProtection="1">
      <alignment horizontal="right"/>
      <protection hidden="1"/>
    </xf>
    <xf numFmtId="0" fontId="21" fillId="0" borderId="23" xfId="0" applyFont="1" applyBorder="1" applyAlignment="1" applyProtection="1">
      <alignment horizontal="right" vertical="top" wrapText="1"/>
      <protection hidden="1"/>
    </xf>
    <xf numFmtId="0" fontId="21" fillId="0" borderId="0" xfId="0" applyFont="1" applyBorder="1" applyAlignment="1" applyProtection="1">
      <alignment vertical="top" wrapText="1"/>
      <protection hidden="1"/>
    </xf>
    <xf numFmtId="0" fontId="12" fillId="0" borderId="0" xfId="60" applyFont="1" applyBorder="1" applyAlignment="1" applyProtection="1">
      <alignment vertical="center" wrapText="1"/>
      <protection hidden="1"/>
    </xf>
    <xf numFmtId="0" fontId="9" fillId="0" borderId="0" xfId="60" applyFont="1" applyAlignment="1" applyProtection="1">
      <alignment horizontal="left" vertical="center"/>
      <protection hidden="1"/>
    </xf>
    <xf numFmtId="0" fontId="9" fillId="0" borderId="0" xfId="6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0" xfId="0" applyFont="1" applyAlignment="1" applyProtection="1">
      <alignment horizontal="right" vertical="center"/>
      <protection hidden="1"/>
    </xf>
    <xf numFmtId="177" fontId="1" fillId="32" borderId="12" xfId="60" applyNumberFormat="1" applyFont="1" applyFill="1" applyBorder="1" applyAlignment="1" applyProtection="1">
      <alignment vertical="center"/>
      <protection hidden="1" locked="0"/>
    </xf>
    <xf numFmtId="0" fontId="1" fillId="32" borderId="0" xfId="60" applyFont="1" applyFill="1" applyBorder="1" applyAlignment="1" applyProtection="1">
      <alignment horizontal="center" vertical="center"/>
      <protection hidden="1" locked="0"/>
    </xf>
    <xf numFmtId="0" fontId="1" fillId="32" borderId="10" xfId="60" applyFont="1" applyFill="1" applyBorder="1" applyAlignment="1" applyProtection="1">
      <alignment horizontal="center" vertical="center"/>
      <protection hidden="1" locked="0"/>
    </xf>
    <xf numFmtId="231" fontId="1" fillId="32" borderId="10" xfId="60" applyNumberFormat="1" applyFont="1" applyFill="1" applyBorder="1" applyAlignment="1" applyProtection="1">
      <alignment horizontal="center" vertical="center"/>
      <protection hidden="1" locked="0"/>
    </xf>
    <xf numFmtId="231" fontId="1" fillId="32" borderId="0" xfId="60" applyNumberFormat="1" applyFont="1" applyFill="1" applyBorder="1" applyAlignment="1" applyProtection="1">
      <alignment horizontal="center" vertical="center"/>
      <protection hidden="1" locked="0"/>
    </xf>
    <xf numFmtId="0" fontId="1" fillId="32" borderId="0" xfId="60" applyFont="1" applyFill="1" applyBorder="1" applyAlignment="1" applyProtection="1">
      <alignment vertical="center"/>
      <protection hidden="1"/>
    </xf>
    <xf numFmtId="0" fontId="1" fillId="0" borderId="0" xfId="60" applyFont="1" applyFill="1" applyBorder="1" applyAlignment="1" applyProtection="1">
      <alignment vertical="center"/>
      <protection hidden="1"/>
    </xf>
    <xf numFmtId="190" fontId="11" fillId="0" borderId="12" xfId="60" applyNumberFormat="1" applyFont="1" applyFill="1" applyBorder="1" applyAlignment="1" applyProtection="1">
      <alignment horizontal="center" vertical="center"/>
      <protection hidden="1"/>
    </xf>
    <xf numFmtId="190" fontId="11" fillId="0" borderId="24" xfId="60" applyNumberFormat="1" applyFont="1" applyFill="1" applyBorder="1" applyAlignment="1" applyProtection="1">
      <alignment horizontal="center" vertical="center"/>
      <protection hidden="1"/>
    </xf>
    <xf numFmtId="190" fontId="11" fillId="0" borderId="12" xfId="60" applyNumberFormat="1" applyFont="1" applyBorder="1" applyAlignment="1" applyProtection="1">
      <alignment horizontal="center" vertical="center"/>
      <protection hidden="1"/>
    </xf>
    <xf numFmtId="190" fontId="11" fillId="0" borderId="24" xfId="60" applyNumberFormat="1" applyFont="1" applyBorder="1" applyAlignment="1" applyProtection="1">
      <alignment horizontal="center" vertical="center"/>
      <protection hidden="1"/>
    </xf>
    <xf numFmtId="0" fontId="1" fillId="33" borderId="25" xfId="60" applyFont="1" applyFill="1" applyBorder="1" applyAlignment="1" applyProtection="1">
      <alignment horizontal="center" vertical="center"/>
      <protection hidden="1"/>
    </xf>
    <xf numFmtId="0" fontId="1" fillId="33" borderId="26" xfId="60" applyFont="1" applyFill="1" applyBorder="1" applyAlignment="1" applyProtection="1">
      <alignment horizontal="center" vertical="center"/>
      <protection hidden="1"/>
    </xf>
    <xf numFmtId="0" fontId="1" fillId="33" borderId="27" xfId="60" applyFont="1" applyFill="1" applyBorder="1" applyAlignment="1" applyProtection="1">
      <alignment horizontal="center" vertical="center"/>
      <protection hidden="1"/>
    </xf>
    <xf numFmtId="0" fontId="1" fillId="33" borderId="28" xfId="60" applyFont="1" applyFill="1" applyBorder="1" applyAlignment="1" applyProtection="1">
      <alignment horizontal="center" vertical="center"/>
      <protection hidden="1"/>
    </xf>
    <xf numFmtId="0" fontId="1" fillId="33" borderId="0" xfId="60" applyFont="1" applyFill="1" applyBorder="1" applyAlignment="1" applyProtection="1">
      <alignment horizontal="center" vertical="center"/>
      <protection hidden="1"/>
    </xf>
    <xf numFmtId="0" fontId="1" fillId="33" borderId="29" xfId="60" applyFont="1" applyFill="1" applyBorder="1" applyAlignment="1" applyProtection="1">
      <alignment horizontal="center" vertical="center"/>
      <protection hidden="1"/>
    </xf>
    <xf numFmtId="0" fontId="1" fillId="33" borderId="30" xfId="60" applyFont="1" applyFill="1" applyBorder="1" applyAlignment="1" applyProtection="1">
      <alignment horizontal="center" vertical="center"/>
      <protection hidden="1"/>
    </xf>
    <xf numFmtId="0" fontId="1" fillId="33" borderId="31" xfId="60" applyFont="1" applyFill="1" applyBorder="1" applyAlignment="1" applyProtection="1">
      <alignment horizontal="center" vertical="center"/>
      <protection hidden="1"/>
    </xf>
    <xf numFmtId="0" fontId="1" fillId="33" borderId="32" xfId="60" applyFont="1" applyFill="1" applyBorder="1" applyAlignment="1" applyProtection="1">
      <alignment horizontal="center" vertical="center"/>
      <protection hidden="1"/>
    </xf>
    <xf numFmtId="0" fontId="21" fillId="0" borderId="23" xfId="0" applyFont="1" applyBorder="1" applyAlignment="1" applyProtection="1">
      <alignment horizontal="left" vertical="top" wrapText="1"/>
      <protection hidden="1"/>
    </xf>
    <xf numFmtId="0" fontId="21" fillId="0" borderId="0" xfId="0" applyFont="1" applyBorder="1" applyAlignment="1" applyProtection="1">
      <alignment horizontal="left" vertical="top" wrapText="1"/>
      <protection hidden="1"/>
    </xf>
    <xf numFmtId="0" fontId="1" fillId="0" borderId="0" xfId="60" applyFont="1" applyAlignment="1" applyProtection="1">
      <alignment horizontal="left" vertical="center"/>
      <protection hidden="1"/>
    </xf>
    <xf numFmtId="0" fontId="18" fillId="0" borderId="33" xfId="0" applyFont="1" applyBorder="1" applyAlignment="1" applyProtection="1">
      <alignment horizontal="left" vertical="top" wrapText="1"/>
      <protection hidden="1"/>
    </xf>
    <xf numFmtId="0" fontId="18" fillId="0" borderId="23" xfId="0" applyFont="1" applyBorder="1" applyAlignment="1" applyProtection="1">
      <alignment horizontal="left" vertical="top" wrapText="1"/>
      <protection hidden="1"/>
    </xf>
    <xf numFmtId="0" fontId="18" fillId="0" borderId="34" xfId="0" applyFont="1" applyBorder="1" applyAlignment="1" applyProtection="1">
      <alignment horizontal="left" vertical="top" wrapText="1"/>
      <protection hidden="1"/>
    </xf>
    <xf numFmtId="0" fontId="18" fillId="0" borderId="35" xfId="0" applyFont="1" applyBorder="1" applyAlignment="1" applyProtection="1">
      <alignment horizontal="left" vertical="top" wrapText="1"/>
      <protection hidden="1"/>
    </xf>
    <xf numFmtId="0" fontId="18" fillId="0" borderId="0" xfId="0" applyFont="1" applyBorder="1" applyAlignment="1" applyProtection="1">
      <alignment horizontal="left" vertical="top" wrapText="1"/>
      <protection hidden="1"/>
    </xf>
    <xf numFmtId="0" fontId="18" fillId="0" borderId="36" xfId="0" applyFont="1" applyBorder="1" applyAlignment="1" applyProtection="1">
      <alignment horizontal="left" vertical="top" wrapText="1"/>
      <protection hidden="1"/>
    </xf>
    <xf numFmtId="0" fontId="1" fillId="0" borderId="16" xfId="60" applyFont="1" applyBorder="1" applyAlignment="1" applyProtection="1">
      <alignment horizontal="right" vertical="center"/>
      <protection hidden="1"/>
    </xf>
    <xf numFmtId="0" fontId="1" fillId="0" borderId="17" xfId="60" applyFont="1" applyBorder="1" applyAlignment="1" applyProtection="1">
      <alignment horizontal="right" vertical="center"/>
      <protection hidden="1"/>
    </xf>
    <xf numFmtId="0" fontId="11" fillId="0" borderId="37" xfId="60" applyFont="1" applyBorder="1" applyAlignment="1" applyProtection="1">
      <alignment horizontal="center" vertical="center"/>
      <protection hidden="1"/>
    </xf>
    <xf numFmtId="0" fontId="11" fillId="0" borderId="38" xfId="60" applyFont="1" applyBorder="1" applyAlignment="1" applyProtection="1">
      <alignment horizontal="center" vertical="center"/>
      <protection hidden="1"/>
    </xf>
    <xf numFmtId="190" fontId="11" fillId="0" borderId="18" xfId="60" applyNumberFormat="1" applyFont="1" applyBorder="1" applyAlignment="1" applyProtection="1">
      <alignment horizontal="center" vertical="center"/>
      <protection hidden="1"/>
    </xf>
    <xf numFmtId="190" fontId="11" fillId="0" borderId="19" xfId="60" applyNumberFormat="1" applyFont="1" applyBorder="1" applyAlignment="1" applyProtection="1">
      <alignment horizontal="center" vertical="center"/>
      <protection hidden="1"/>
    </xf>
    <xf numFmtId="0" fontId="7" fillId="0" borderId="12" xfId="60" applyFont="1" applyBorder="1" applyAlignment="1" applyProtection="1">
      <alignment horizontal="center" vertical="center"/>
      <protection hidden="1"/>
    </xf>
    <xf numFmtId="0" fontId="7" fillId="0" borderId="39" xfId="60" applyFont="1" applyBorder="1" applyAlignment="1" applyProtection="1">
      <alignment horizontal="center" vertical="center"/>
      <protection hidden="1"/>
    </xf>
    <xf numFmtId="0" fontId="7" fillId="0" borderId="24" xfId="60" applyFont="1" applyBorder="1" applyAlignment="1" applyProtection="1">
      <alignment horizontal="center" vertical="center"/>
      <protection hidden="1"/>
    </xf>
    <xf numFmtId="0" fontId="1" fillId="0" borderId="13" xfId="60" applyFont="1" applyBorder="1" applyAlignment="1" applyProtection="1">
      <alignment horizontal="left" vertical="center"/>
      <protection hidden="1"/>
    </xf>
    <xf numFmtId="0" fontId="1" fillId="0" borderId="0" xfId="60" applyFont="1" applyBorder="1" applyAlignment="1" applyProtection="1">
      <alignment horizontal="left" vertical="center"/>
      <protection hidden="1"/>
    </xf>
    <xf numFmtId="0" fontId="16" fillId="0" borderId="15" xfId="60" applyFont="1" applyBorder="1" applyAlignment="1" applyProtection="1">
      <alignment horizontal="center" vertical="center"/>
      <protection hidden="1"/>
    </xf>
    <xf numFmtId="0" fontId="16" fillId="0" borderId="16" xfId="60" applyFont="1" applyBorder="1" applyAlignment="1" applyProtection="1">
      <alignment horizontal="center" vertical="center"/>
      <protection hidden="1"/>
    </xf>
    <xf numFmtId="0" fontId="16" fillId="0" borderId="40" xfId="60" applyFont="1" applyBorder="1" applyAlignment="1" applyProtection="1">
      <alignment horizontal="center" vertical="center"/>
      <protection hidden="1"/>
    </xf>
    <xf numFmtId="0" fontId="16" fillId="0" borderId="13" xfId="60" applyFont="1" applyBorder="1" applyAlignment="1" applyProtection="1">
      <alignment horizontal="center" vertical="center"/>
      <protection hidden="1"/>
    </xf>
    <xf numFmtId="0" fontId="16" fillId="0" borderId="0" xfId="60" applyFont="1" applyBorder="1" applyAlignment="1" applyProtection="1">
      <alignment horizontal="center" vertical="center"/>
      <protection hidden="1"/>
    </xf>
    <xf numFmtId="0" fontId="16" fillId="0" borderId="41" xfId="60" applyFont="1" applyBorder="1" applyAlignment="1" applyProtection="1">
      <alignment horizontal="center" vertical="center"/>
      <protection hidden="1"/>
    </xf>
    <xf numFmtId="0" fontId="16" fillId="0" borderId="18" xfId="60" applyFont="1" applyBorder="1" applyAlignment="1" applyProtection="1">
      <alignment horizontal="center" vertical="center"/>
      <protection hidden="1"/>
    </xf>
    <xf numFmtId="0" fontId="16" fillId="0" borderId="14" xfId="60" applyFont="1" applyBorder="1" applyAlignment="1" applyProtection="1">
      <alignment horizontal="center" vertical="center"/>
      <protection hidden="1"/>
    </xf>
    <xf numFmtId="0" fontId="16" fillId="0" borderId="42" xfId="60" applyFont="1" applyBorder="1" applyAlignment="1" applyProtection="1">
      <alignment horizontal="center" vertical="center"/>
      <protection hidden="1"/>
    </xf>
    <xf numFmtId="202" fontId="1" fillId="0" borderId="43" xfId="60" applyNumberFormat="1" applyFont="1" applyBorder="1" applyAlignment="1" applyProtection="1">
      <alignment horizontal="center" vertical="center"/>
      <protection hidden="1"/>
    </xf>
    <xf numFmtId="202" fontId="1" fillId="0" borderId="44" xfId="60" applyNumberFormat="1" applyFont="1" applyBorder="1" applyAlignment="1" applyProtection="1">
      <alignment horizontal="center" vertical="center"/>
      <protection hidden="1"/>
    </xf>
    <xf numFmtId="202" fontId="1" fillId="0" borderId="45" xfId="60" applyNumberFormat="1" applyFont="1" applyBorder="1" applyAlignment="1" applyProtection="1">
      <alignment horizontal="center" vertical="center"/>
      <protection hidden="1"/>
    </xf>
    <xf numFmtId="202" fontId="1" fillId="0" borderId="41" xfId="60" applyNumberFormat="1" applyFont="1" applyBorder="1" applyAlignment="1" applyProtection="1">
      <alignment horizontal="center" vertical="center"/>
      <protection hidden="1"/>
    </xf>
    <xf numFmtId="202" fontId="1" fillId="0" borderId="46" xfId="60" applyNumberFormat="1" applyFont="1" applyBorder="1" applyAlignment="1" applyProtection="1">
      <alignment horizontal="center" vertical="center"/>
      <protection hidden="1"/>
    </xf>
    <xf numFmtId="202" fontId="1" fillId="0" borderId="47" xfId="60" applyNumberFormat="1" applyFont="1" applyBorder="1" applyAlignment="1" applyProtection="1">
      <alignment horizontal="center" vertical="center"/>
      <protection hidden="1"/>
    </xf>
    <xf numFmtId="0" fontId="5" fillId="0" borderId="14" xfId="60" applyFont="1" applyBorder="1" applyAlignment="1" applyProtection="1">
      <alignment horizontal="distributed" vertical="center"/>
      <protection hidden="1"/>
    </xf>
    <xf numFmtId="0" fontId="1" fillId="0" borderId="0" xfId="0" applyFont="1" applyBorder="1" applyAlignment="1" applyProtection="1">
      <alignment horizontal="distributed"/>
      <protection hidden="1"/>
    </xf>
    <xf numFmtId="0" fontId="1" fillId="0" borderId="0" xfId="60" applyFont="1" applyFill="1" applyBorder="1" applyAlignment="1" applyProtection="1">
      <alignment horizontal="center" vertical="center"/>
      <protection hidden="1"/>
    </xf>
    <xf numFmtId="0" fontId="1" fillId="0" borderId="0" xfId="0" applyFont="1" applyFill="1" applyBorder="1" applyAlignment="1" applyProtection="1">
      <alignment horizontal="distributed"/>
      <protection hidden="1"/>
    </xf>
    <xf numFmtId="0" fontId="8" fillId="0" borderId="0" xfId="60" applyFont="1" applyFill="1" applyBorder="1" applyAlignment="1" applyProtection="1">
      <alignment horizontal="center" vertical="center"/>
      <protection hidden="1"/>
    </xf>
    <xf numFmtId="0" fontId="1" fillId="32" borderId="12" xfId="60" applyFont="1" applyFill="1" applyBorder="1" applyAlignment="1" applyProtection="1">
      <alignment horizontal="center" vertical="center"/>
      <protection hidden="1"/>
    </xf>
    <xf numFmtId="0" fontId="1" fillId="32" borderId="39" xfId="60" applyFont="1" applyFill="1" applyBorder="1" applyAlignment="1" applyProtection="1">
      <alignment horizontal="center" vertical="center"/>
      <protection hidden="1"/>
    </xf>
    <xf numFmtId="0" fontId="1" fillId="32" borderId="24" xfId="60" applyFont="1" applyFill="1" applyBorder="1" applyAlignment="1" applyProtection="1">
      <alignment horizontal="center" vertical="center"/>
      <protection hidden="1"/>
    </xf>
    <xf numFmtId="0" fontId="1" fillId="32" borderId="12" xfId="60" applyFont="1" applyFill="1" applyBorder="1" applyAlignment="1" applyProtection="1">
      <alignment horizontal="center" vertical="center"/>
      <protection hidden="1" locked="0"/>
    </xf>
    <xf numFmtId="0" fontId="1" fillId="32" borderId="39" xfId="60" applyFont="1" applyFill="1" applyBorder="1" applyAlignment="1" applyProtection="1">
      <alignment horizontal="center" vertical="center"/>
      <protection hidden="1" locked="0"/>
    </xf>
    <xf numFmtId="0" fontId="1" fillId="32" borderId="24" xfId="60" applyFont="1" applyFill="1" applyBorder="1" applyAlignment="1" applyProtection="1">
      <alignment horizontal="center" vertical="center"/>
      <protection hidden="1"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7.9太陽光運用問題点_H19-10-簡易計算書（PV）" xfId="60"/>
    <cellStyle name="未定義" xfId="61"/>
    <cellStyle name="良い" xfId="62"/>
  </cellStyles>
  <dxfs count="4">
    <dxf>
      <font>
        <color rgb="FFFF0000"/>
      </font>
      <fill>
        <patternFill>
          <bgColor theme="5" tint="0.7999799847602844"/>
        </patternFill>
      </fill>
    </dxf>
    <dxf>
      <font>
        <color indexed="10"/>
      </font>
      <fill>
        <patternFill>
          <bgColor indexed="45"/>
        </patternFill>
      </fill>
    </dxf>
    <dxf>
      <font>
        <color rgb="FFFF0000"/>
      </font>
      <fill>
        <patternFill>
          <bgColor rgb="FFFF99CC"/>
        </patternFill>
      </fill>
      <border/>
    </dxf>
    <dxf>
      <font>
        <color rgb="FFFF0000"/>
      </font>
      <fill>
        <patternFill>
          <bgColor theme="5"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28</xdr:row>
      <xdr:rowOff>123825</xdr:rowOff>
    </xdr:from>
    <xdr:to>
      <xdr:col>28</xdr:col>
      <xdr:colOff>285750</xdr:colOff>
      <xdr:row>57</xdr:row>
      <xdr:rowOff>38100</xdr:rowOff>
    </xdr:to>
    <xdr:grpSp>
      <xdr:nvGrpSpPr>
        <xdr:cNvPr id="1" name="Group 1"/>
        <xdr:cNvGrpSpPr>
          <a:grpSpLocks/>
        </xdr:cNvGrpSpPr>
      </xdr:nvGrpSpPr>
      <xdr:grpSpPr>
        <a:xfrm>
          <a:off x="10620375" y="4524375"/>
          <a:ext cx="7762875" cy="3686175"/>
          <a:chOff x="480" y="528"/>
          <a:chExt cx="4944" cy="2928"/>
        </a:xfrm>
        <a:solidFill>
          <a:srgbClr val="FFFFFF"/>
        </a:solidFill>
      </xdr:grpSpPr>
      <xdr:grpSp>
        <xdr:nvGrpSpPr>
          <xdr:cNvPr id="2" name="Group 2"/>
          <xdr:cNvGrpSpPr>
            <a:grpSpLocks/>
          </xdr:cNvGrpSpPr>
        </xdr:nvGrpSpPr>
        <xdr:grpSpPr>
          <a:xfrm>
            <a:off x="1392" y="1008"/>
            <a:ext cx="4032" cy="2112"/>
            <a:chOff x="1008" y="720"/>
            <a:chExt cx="3360" cy="2112"/>
          </a:xfrm>
          <a:solidFill>
            <a:srgbClr val="FFFFFF"/>
          </a:solidFill>
        </xdr:grpSpPr>
        <xdr:sp>
          <xdr:nvSpPr>
            <xdr:cNvPr id="3" name="Rectangle 3"/>
            <xdr:cNvSpPr>
              <a:spLocks/>
            </xdr:cNvSpPr>
          </xdr:nvSpPr>
          <xdr:spPr>
            <a:xfrm>
              <a:off x="1344" y="1440"/>
              <a:ext cx="2688" cy="1392"/>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4" name="AutoShape 4"/>
            <xdr:cNvSpPr>
              <a:spLocks/>
            </xdr:cNvSpPr>
          </xdr:nvSpPr>
          <xdr:spPr>
            <a:xfrm rot="10800000">
              <a:off x="1008" y="720"/>
              <a:ext cx="3360" cy="768"/>
            </a:xfrm>
            <a:custGeom>
              <a:pathLst>
                <a:path h="21600" w="21600">
                  <a:moveTo>
                    <a:pt x="0" y="0"/>
                  </a:moveTo>
                  <a:lnTo>
                    <a:pt x="2764" y="21600"/>
                  </a:lnTo>
                  <a:lnTo>
                    <a:pt x="18836" y="21600"/>
                  </a:lnTo>
                  <a:lnTo>
                    <a:pt x="21600" y="0"/>
                  </a:lnTo>
                  <a:lnTo>
                    <a:pt x="0" y="0"/>
                  </a:lnTo>
                  <a:close/>
                </a:path>
              </a:pathLst>
            </a:custGeom>
            <a:solidFill>
              <a:srgbClr val="FFFFFF"/>
            </a:solidFill>
            <a:ln w="22225" cmpd="sng">
              <a:solidFill>
                <a:srgbClr val="00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grpSp>
      <xdr:sp>
        <xdr:nvSpPr>
          <xdr:cNvPr id="5" name="Rectangle 5"/>
          <xdr:cNvSpPr>
            <a:spLocks/>
          </xdr:cNvSpPr>
        </xdr:nvSpPr>
        <xdr:spPr>
          <a:xfrm>
            <a:off x="4032" y="2064"/>
            <a:ext cx="768" cy="48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6" name="Rectangle 6"/>
          <xdr:cNvSpPr>
            <a:spLocks/>
          </xdr:cNvSpPr>
        </xdr:nvSpPr>
        <xdr:spPr>
          <a:xfrm>
            <a:off x="3072" y="2016"/>
            <a:ext cx="528" cy="528"/>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7" name="Rectangle 7"/>
          <xdr:cNvSpPr>
            <a:spLocks/>
          </xdr:cNvSpPr>
        </xdr:nvSpPr>
        <xdr:spPr>
          <a:xfrm>
            <a:off x="2400" y="2016"/>
            <a:ext cx="528" cy="528"/>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8" name="AutoShape 8"/>
          <xdr:cNvSpPr>
            <a:spLocks/>
          </xdr:cNvSpPr>
        </xdr:nvSpPr>
        <xdr:spPr>
          <a:xfrm>
            <a:off x="625" y="720"/>
            <a:ext cx="96" cy="2544"/>
          </a:xfrm>
          <a:prstGeom prst="can">
            <a:avLst>
              <a:gd name="adj" fmla="val -48310"/>
            </a:avLst>
          </a:prstGeom>
          <a:gradFill rotWithShape="1">
            <a:gsLst>
              <a:gs pos="0">
                <a:srgbClr val="454545"/>
              </a:gs>
              <a:gs pos="100000">
                <a:srgbClr val="969696"/>
              </a:gs>
            </a:gsLst>
            <a:lin ang="0" scaled="1"/>
          </a:gradFill>
          <a:ln w="9525" cmpd="sng">
            <a:solidFill>
              <a:srgbClr val="00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9" name="Line 9"/>
          <xdr:cNvSpPr>
            <a:spLocks/>
          </xdr:cNvSpPr>
        </xdr:nvSpPr>
        <xdr:spPr>
          <a:xfrm>
            <a:off x="720" y="1104"/>
            <a:ext cx="1248" cy="384"/>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grpSp>
        <xdr:nvGrpSpPr>
          <xdr:cNvPr id="13" name="Group 13"/>
          <xdr:cNvGrpSpPr>
            <a:grpSpLocks/>
          </xdr:cNvGrpSpPr>
        </xdr:nvGrpSpPr>
        <xdr:grpSpPr>
          <a:xfrm>
            <a:off x="1968" y="1488"/>
            <a:ext cx="1297" cy="1248"/>
            <a:chOff x="1968" y="1488"/>
            <a:chExt cx="1296" cy="1248"/>
          </a:xfrm>
          <a:solidFill>
            <a:srgbClr val="FFFFFF"/>
          </a:solidFill>
        </xdr:grpSpPr>
        <xdr:sp>
          <xdr:nvSpPr>
            <xdr:cNvPr id="14" name="Line 14"/>
            <xdr:cNvSpPr>
              <a:spLocks/>
            </xdr:cNvSpPr>
          </xdr:nvSpPr>
          <xdr:spPr>
            <a:xfrm>
              <a:off x="1968" y="1488"/>
              <a:ext cx="0" cy="1248"/>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15" name="Line 15"/>
            <xdr:cNvSpPr>
              <a:spLocks/>
            </xdr:cNvSpPr>
          </xdr:nvSpPr>
          <xdr:spPr>
            <a:xfrm>
              <a:off x="1968" y="2736"/>
              <a:ext cx="528"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16" name="Line 16"/>
            <xdr:cNvSpPr>
              <a:spLocks/>
            </xdr:cNvSpPr>
          </xdr:nvSpPr>
          <xdr:spPr>
            <a:xfrm flipV="1">
              <a:off x="3264" y="2544"/>
              <a:ext cx="0" cy="192"/>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17" name="Line 17"/>
            <xdr:cNvSpPr>
              <a:spLocks/>
            </xdr:cNvSpPr>
          </xdr:nvSpPr>
          <xdr:spPr>
            <a:xfrm flipV="1">
              <a:off x="2496" y="2544"/>
              <a:ext cx="0" cy="192"/>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18" name="Line 18"/>
            <xdr:cNvSpPr>
              <a:spLocks/>
            </xdr:cNvSpPr>
          </xdr:nvSpPr>
          <xdr:spPr>
            <a:xfrm flipV="1">
              <a:off x="2832" y="2544"/>
              <a:ext cx="0" cy="192"/>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19" name="Line 19"/>
            <xdr:cNvSpPr>
              <a:spLocks/>
            </xdr:cNvSpPr>
          </xdr:nvSpPr>
          <xdr:spPr>
            <a:xfrm>
              <a:off x="2832" y="2736"/>
              <a:ext cx="432"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grpSp>
      <xdr:grpSp>
        <xdr:nvGrpSpPr>
          <xdr:cNvPr id="20" name="Group 20"/>
          <xdr:cNvGrpSpPr>
            <a:grpSpLocks/>
          </xdr:cNvGrpSpPr>
        </xdr:nvGrpSpPr>
        <xdr:grpSpPr>
          <a:xfrm>
            <a:off x="3600" y="2304"/>
            <a:ext cx="721" cy="432"/>
            <a:chOff x="3600" y="2304"/>
            <a:chExt cx="720" cy="432"/>
          </a:xfrm>
          <a:solidFill>
            <a:srgbClr val="FFFFFF"/>
          </a:solidFill>
        </xdr:grpSpPr>
        <xdr:sp>
          <xdr:nvSpPr>
            <xdr:cNvPr id="21" name="Line 21"/>
            <xdr:cNvSpPr>
              <a:spLocks/>
            </xdr:cNvSpPr>
          </xdr:nvSpPr>
          <xdr:spPr>
            <a:xfrm>
              <a:off x="3600" y="2304"/>
              <a:ext cx="144" cy="0"/>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22" name="Line 22"/>
            <xdr:cNvSpPr>
              <a:spLocks/>
            </xdr:cNvSpPr>
          </xdr:nvSpPr>
          <xdr:spPr>
            <a:xfrm>
              <a:off x="3744" y="2304"/>
              <a:ext cx="0" cy="432"/>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23" name="Line 23"/>
            <xdr:cNvSpPr>
              <a:spLocks/>
            </xdr:cNvSpPr>
          </xdr:nvSpPr>
          <xdr:spPr>
            <a:xfrm>
              <a:off x="3744" y="2736"/>
              <a:ext cx="576" cy="0"/>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24" name="Line 24"/>
            <xdr:cNvSpPr>
              <a:spLocks/>
            </xdr:cNvSpPr>
          </xdr:nvSpPr>
          <xdr:spPr>
            <a:xfrm flipV="1">
              <a:off x="4320" y="2544"/>
              <a:ext cx="0" cy="192"/>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grpSp>
      <xdr:sp>
        <xdr:nvSpPr>
          <xdr:cNvPr id="25" name="AutoShape 25" descr="れんが (斜め)"/>
          <xdr:cNvSpPr>
            <a:spLocks/>
          </xdr:cNvSpPr>
        </xdr:nvSpPr>
        <xdr:spPr>
          <a:xfrm>
            <a:off x="2736" y="1152"/>
            <a:ext cx="1776" cy="384"/>
          </a:xfrm>
          <a:prstGeom prst="parallelogram">
            <a:avLst/>
          </a:prstGeom>
          <a:pattFill prst="diagBrick">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grpSp>
        <xdr:nvGrpSpPr>
          <xdr:cNvPr id="26" name="Group 26"/>
          <xdr:cNvGrpSpPr>
            <a:grpSpLocks/>
          </xdr:cNvGrpSpPr>
        </xdr:nvGrpSpPr>
        <xdr:grpSpPr>
          <a:xfrm>
            <a:off x="1824" y="3216"/>
            <a:ext cx="1440" cy="240"/>
            <a:chOff x="1824" y="3216"/>
            <a:chExt cx="1440" cy="240"/>
          </a:xfrm>
          <a:solidFill>
            <a:srgbClr val="FFFFFF"/>
          </a:solidFill>
        </xdr:grpSpPr>
        <xdr:sp>
          <xdr:nvSpPr>
            <xdr:cNvPr id="27" name="Freeform 27"/>
            <xdr:cNvSpPr>
              <a:spLocks/>
            </xdr:cNvSpPr>
          </xdr:nvSpPr>
          <xdr:spPr>
            <a:xfrm>
              <a:off x="1824" y="3216"/>
              <a:ext cx="720" cy="240"/>
            </a:xfrm>
            <a:custGeom>
              <a:pathLst>
                <a:path h="240" w="720">
                  <a:moveTo>
                    <a:pt x="0" y="0"/>
                  </a:moveTo>
                  <a:cubicBezTo>
                    <a:pt x="72" y="40"/>
                    <a:pt x="144" y="80"/>
                    <a:pt x="240" y="96"/>
                  </a:cubicBezTo>
                  <a:cubicBezTo>
                    <a:pt x="336" y="112"/>
                    <a:pt x="496" y="72"/>
                    <a:pt x="576" y="96"/>
                  </a:cubicBezTo>
                  <a:cubicBezTo>
                    <a:pt x="656" y="120"/>
                    <a:pt x="688" y="180"/>
                    <a:pt x="720" y="240"/>
                  </a:cubicBezTo>
                </a:path>
              </a:pathLst>
            </a:custGeom>
            <a:noFill/>
            <a:ln w="25400" cmpd="sng">
              <a:solidFill>
                <a:srgbClr val="FF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28" name="Freeform 28"/>
            <xdr:cNvSpPr>
              <a:spLocks/>
            </xdr:cNvSpPr>
          </xdr:nvSpPr>
          <xdr:spPr>
            <a:xfrm flipH="1">
              <a:off x="2544" y="3216"/>
              <a:ext cx="720" cy="240"/>
            </a:xfrm>
            <a:custGeom>
              <a:pathLst>
                <a:path h="240" w="720">
                  <a:moveTo>
                    <a:pt x="0" y="0"/>
                  </a:moveTo>
                  <a:cubicBezTo>
                    <a:pt x="72" y="40"/>
                    <a:pt x="144" y="80"/>
                    <a:pt x="240" y="96"/>
                  </a:cubicBezTo>
                  <a:cubicBezTo>
                    <a:pt x="336" y="112"/>
                    <a:pt x="496" y="72"/>
                    <a:pt x="576" y="96"/>
                  </a:cubicBezTo>
                  <a:cubicBezTo>
                    <a:pt x="656" y="120"/>
                    <a:pt x="688" y="180"/>
                    <a:pt x="720" y="240"/>
                  </a:cubicBezTo>
                </a:path>
              </a:pathLst>
            </a:custGeom>
            <a:noFill/>
            <a:ln w="25400" cmpd="sng">
              <a:solidFill>
                <a:srgbClr val="FF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grpSp>
      <xdr:grpSp>
        <xdr:nvGrpSpPr>
          <xdr:cNvPr id="29" name="Group 29"/>
          <xdr:cNvGrpSpPr>
            <a:grpSpLocks/>
          </xdr:cNvGrpSpPr>
        </xdr:nvGrpSpPr>
        <xdr:grpSpPr>
          <a:xfrm>
            <a:off x="3360" y="3216"/>
            <a:ext cx="1009" cy="240"/>
            <a:chOff x="1824" y="3216"/>
            <a:chExt cx="1440" cy="240"/>
          </a:xfrm>
          <a:solidFill>
            <a:srgbClr val="FFFFFF"/>
          </a:solidFill>
        </xdr:grpSpPr>
        <xdr:sp>
          <xdr:nvSpPr>
            <xdr:cNvPr id="30" name="Freeform 30"/>
            <xdr:cNvSpPr>
              <a:spLocks/>
            </xdr:cNvSpPr>
          </xdr:nvSpPr>
          <xdr:spPr>
            <a:xfrm>
              <a:off x="1824" y="3216"/>
              <a:ext cx="720" cy="240"/>
            </a:xfrm>
            <a:custGeom>
              <a:pathLst>
                <a:path h="240" w="720">
                  <a:moveTo>
                    <a:pt x="0" y="0"/>
                  </a:moveTo>
                  <a:cubicBezTo>
                    <a:pt x="72" y="40"/>
                    <a:pt x="144" y="80"/>
                    <a:pt x="240" y="96"/>
                  </a:cubicBezTo>
                  <a:cubicBezTo>
                    <a:pt x="336" y="112"/>
                    <a:pt x="496" y="72"/>
                    <a:pt x="576" y="96"/>
                  </a:cubicBezTo>
                  <a:cubicBezTo>
                    <a:pt x="656" y="120"/>
                    <a:pt x="688" y="180"/>
                    <a:pt x="720" y="240"/>
                  </a:cubicBezTo>
                </a:path>
              </a:pathLst>
            </a:custGeom>
            <a:noFill/>
            <a:ln w="25400" cmpd="sng">
              <a:solidFill>
                <a:srgbClr val="0000FF"/>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31" name="Freeform 31"/>
            <xdr:cNvSpPr>
              <a:spLocks/>
            </xdr:cNvSpPr>
          </xdr:nvSpPr>
          <xdr:spPr>
            <a:xfrm flipH="1">
              <a:off x="2544" y="3216"/>
              <a:ext cx="720" cy="240"/>
            </a:xfrm>
            <a:custGeom>
              <a:pathLst>
                <a:path h="240" w="720">
                  <a:moveTo>
                    <a:pt x="0" y="0"/>
                  </a:moveTo>
                  <a:cubicBezTo>
                    <a:pt x="72" y="40"/>
                    <a:pt x="144" y="80"/>
                    <a:pt x="240" y="96"/>
                  </a:cubicBezTo>
                  <a:cubicBezTo>
                    <a:pt x="336" y="112"/>
                    <a:pt x="496" y="72"/>
                    <a:pt x="576" y="96"/>
                  </a:cubicBezTo>
                  <a:cubicBezTo>
                    <a:pt x="656" y="120"/>
                    <a:pt x="688" y="180"/>
                    <a:pt x="720" y="240"/>
                  </a:cubicBezTo>
                </a:path>
              </a:pathLst>
            </a:custGeom>
            <a:noFill/>
            <a:ln w="25400" cmpd="sng">
              <a:solidFill>
                <a:srgbClr val="0000FF"/>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grpSp>
      <xdr:grpSp>
        <xdr:nvGrpSpPr>
          <xdr:cNvPr id="32" name="Group 32"/>
          <xdr:cNvGrpSpPr>
            <a:grpSpLocks/>
          </xdr:cNvGrpSpPr>
        </xdr:nvGrpSpPr>
        <xdr:grpSpPr>
          <a:xfrm>
            <a:off x="3744" y="1536"/>
            <a:ext cx="624" cy="528"/>
            <a:chOff x="3744" y="1536"/>
            <a:chExt cx="624" cy="528"/>
          </a:xfrm>
          <a:solidFill>
            <a:srgbClr val="FFFFFF"/>
          </a:solidFill>
        </xdr:grpSpPr>
        <xdr:sp>
          <xdr:nvSpPr>
            <xdr:cNvPr id="33" name="Line 33"/>
            <xdr:cNvSpPr>
              <a:spLocks/>
            </xdr:cNvSpPr>
          </xdr:nvSpPr>
          <xdr:spPr>
            <a:xfrm>
              <a:off x="3744" y="1536"/>
              <a:ext cx="0" cy="33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34" name="Line 34"/>
            <xdr:cNvSpPr>
              <a:spLocks/>
            </xdr:cNvSpPr>
          </xdr:nvSpPr>
          <xdr:spPr>
            <a:xfrm>
              <a:off x="3744" y="1872"/>
              <a:ext cx="624"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sp>
          <xdr:nvSpPr>
            <xdr:cNvPr id="35" name="Line 35"/>
            <xdr:cNvSpPr>
              <a:spLocks/>
            </xdr:cNvSpPr>
          </xdr:nvSpPr>
          <xdr:spPr>
            <a:xfrm>
              <a:off x="4368" y="1872"/>
              <a:ext cx="0" cy="19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grpSp>
      <xdr:grpSp>
        <xdr:nvGrpSpPr>
          <xdr:cNvPr id="36" name="Group 36"/>
          <xdr:cNvGrpSpPr>
            <a:grpSpLocks/>
          </xdr:cNvGrpSpPr>
        </xdr:nvGrpSpPr>
        <xdr:grpSpPr>
          <a:xfrm>
            <a:off x="3312" y="1200"/>
            <a:ext cx="721" cy="265"/>
            <a:chOff x="5376" y="912"/>
            <a:chExt cx="912" cy="336"/>
          </a:xfrm>
          <a:solidFill>
            <a:srgbClr val="FFFFFF"/>
          </a:solidFill>
        </xdr:grpSpPr>
        <xdr:sp>
          <xdr:nvSpPr>
            <xdr:cNvPr id="37" name="Rectangle 37"/>
            <xdr:cNvSpPr>
              <a:spLocks/>
            </xdr:cNvSpPr>
          </xdr:nvSpPr>
          <xdr:spPr>
            <a:xfrm>
              <a:off x="5376" y="912"/>
              <a:ext cx="912" cy="336"/>
            </a:xfrm>
            <a:prstGeom prst="rect">
              <a:avLst/>
            </a:prstGeom>
            <a:solidFill>
              <a:srgbClr val="FFFFFF"/>
            </a:solidFill>
            <a:ln w="9525" cmpd="sng">
              <a:noFill/>
            </a:ln>
          </xdr:spPr>
          <xdr:txBody>
            <a:bodyPr vertOverflow="clip" wrap="square"/>
            <a:p>
              <a:pPr algn="l">
                <a:defRPr/>
              </a:pPr>
              <a:r>
                <a:rPr lang="en-US" cap="none" u="none" baseline="0">
                  <a:latin typeface="ＪＳゴシック"/>
                  <a:ea typeface="ＪＳゴシック"/>
                  <a:cs typeface="ＪＳゴシック"/>
                </a:rPr>
                <a:t/>
              </a:r>
            </a:p>
          </xdr:txBody>
        </xdr:sp>
      </xdr:grpSp>
      <xdr:sp>
        <xdr:nvSpPr>
          <xdr:cNvPr id="39" name="Freeform 39"/>
          <xdr:cNvSpPr>
            <a:spLocks/>
          </xdr:cNvSpPr>
        </xdr:nvSpPr>
        <xdr:spPr>
          <a:xfrm>
            <a:off x="1824" y="1392"/>
            <a:ext cx="288" cy="192"/>
          </a:xfrm>
          <a:custGeom>
            <a:pathLst>
              <a:path h="192" w="208">
                <a:moveTo>
                  <a:pt x="152" y="0"/>
                </a:moveTo>
                <a:cubicBezTo>
                  <a:pt x="76" y="40"/>
                  <a:pt x="0" y="80"/>
                  <a:pt x="8" y="96"/>
                </a:cubicBezTo>
                <a:cubicBezTo>
                  <a:pt x="16" y="112"/>
                  <a:pt x="192" y="80"/>
                  <a:pt x="200" y="96"/>
                </a:cubicBezTo>
                <a:cubicBezTo>
                  <a:pt x="208" y="112"/>
                  <a:pt x="132" y="152"/>
                  <a:pt x="56" y="192"/>
                </a:cubicBezTo>
              </a:path>
            </a:pathLst>
          </a:custGeom>
          <a:noFill/>
          <a:ln w="25400" cmpd="sng">
            <a:solidFill>
              <a:srgbClr val="FF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grpSp>
    <xdr:clientData/>
  </xdr:twoCellAnchor>
  <xdr:twoCellAnchor>
    <xdr:from>
      <xdr:col>4</xdr:col>
      <xdr:colOff>523875</xdr:colOff>
      <xdr:row>36</xdr:row>
      <xdr:rowOff>95250</xdr:rowOff>
    </xdr:from>
    <xdr:to>
      <xdr:col>5</xdr:col>
      <xdr:colOff>276225</xdr:colOff>
      <xdr:row>36</xdr:row>
      <xdr:rowOff>95250</xdr:rowOff>
    </xdr:to>
    <xdr:sp>
      <xdr:nvSpPr>
        <xdr:cNvPr id="42" name="Line 5"/>
        <xdr:cNvSpPr>
          <a:spLocks/>
        </xdr:cNvSpPr>
      </xdr:nvSpPr>
      <xdr:spPr>
        <a:xfrm>
          <a:off x="3076575" y="5657850"/>
          <a:ext cx="57150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11</xdr:col>
      <xdr:colOff>209550</xdr:colOff>
      <xdr:row>36</xdr:row>
      <xdr:rowOff>104775</xdr:rowOff>
    </xdr:from>
    <xdr:to>
      <xdr:col>12</xdr:col>
      <xdr:colOff>47625</xdr:colOff>
      <xdr:row>36</xdr:row>
      <xdr:rowOff>104775</xdr:rowOff>
    </xdr:to>
    <xdr:sp>
      <xdr:nvSpPr>
        <xdr:cNvPr id="43" name="Line 6"/>
        <xdr:cNvSpPr>
          <a:spLocks/>
        </xdr:cNvSpPr>
      </xdr:nvSpPr>
      <xdr:spPr>
        <a:xfrm>
          <a:off x="7477125" y="5667375"/>
          <a:ext cx="657225"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0</xdr:col>
      <xdr:colOff>38100</xdr:colOff>
      <xdr:row>16</xdr:row>
      <xdr:rowOff>133350</xdr:rowOff>
    </xdr:from>
    <xdr:to>
      <xdr:col>6</xdr:col>
      <xdr:colOff>247650</xdr:colOff>
      <xdr:row>18</xdr:row>
      <xdr:rowOff>0</xdr:rowOff>
    </xdr:to>
    <xdr:sp>
      <xdr:nvSpPr>
        <xdr:cNvPr id="44" name="Text Box 62"/>
        <xdr:cNvSpPr txBox="1">
          <a:spLocks noChangeArrowheads="1"/>
        </xdr:cNvSpPr>
      </xdr:nvSpPr>
      <xdr:spPr>
        <a:xfrm>
          <a:off x="38100" y="2609850"/>
          <a:ext cx="3867150" cy="2095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受電点から</a:t>
          </a:r>
          <a:r>
            <a:rPr lang="en-US" cap="none" sz="1100" b="0" i="0" u="none" baseline="0">
              <a:solidFill>
                <a:srgbClr val="000000"/>
              </a:solidFill>
              <a:latin typeface="ＪＳゴシック"/>
              <a:ea typeface="ＪＳゴシック"/>
              <a:cs typeface="ＪＳゴシック"/>
            </a:rPr>
            <a:t>PCS</a:t>
          </a:r>
          <a:r>
            <a:rPr lang="en-US" cap="none" sz="1100" b="0" i="0" u="none" baseline="0">
              <a:solidFill>
                <a:srgbClr val="000000"/>
              </a:solidFill>
              <a:latin typeface="ＭＳ Ｐゴシック"/>
              <a:ea typeface="ＭＳ Ｐゴシック"/>
              <a:cs typeface="ＭＳ Ｐゴシック"/>
            </a:rPr>
            <a:t>までの電圧上昇値の計算式</a:t>
          </a:r>
        </a:p>
      </xdr:txBody>
    </xdr:sp>
    <xdr:clientData/>
  </xdr:twoCellAnchor>
  <xdr:twoCellAnchor>
    <xdr:from>
      <xdr:col>4</xdr:col>
      <xdr:colOff>485775</xdr:colOff>
      <xdr:row>28</xdr:row>
      <xdr:rowOff>95250</xdr:rowOff>
    </xdr:from>
    <xdr:to>
      <xdr:col>6</xdr:col>
      <xdr:colOff>781050</xdr:colOff>
      <xdr:row>28</xdr:row>
      <xdr:rowOff>95250</xdr:rowOff>
    </xdr:to>
    <xdr:sp>
      <xdr:nvSpPr>
        <xdr:cNvPr id="45" name="Line 64"/>
        <xdr:cNvSpPr>
          <a:spLocks/>
        </xdr:cNvSpPr>
      </xdr:nvSpPr>
      <xdr:spPr>
        <a:xfrm>
          <a:off x="3038475" y="4495800"/>
          <a:ext cx="1400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6</xdr:col>
      <xdr:colOff>571500</xdr:colOff>
      <xdr:row>29</xdr:row>
      <xdr:rowOff>95250</xdr:rowOff>
    </xdr:from>
    <xdr:to>
      <xdr:col>6</xdr:col>
      <xdr:colOff>781050</xdr:colOff>
      <xdr:row>29</xdr:row>
      <xdr:rowOff>95250</xdr:rowOff>
    </xdr:to>
    <xdr:sp>
      <xdr:nvSpPr>
        <xdr:cNvPr id="46" name="Line 65"/>
        <xdr:cNvSpPr>
          <a:spLocks/>
        </xdr:cNvSpPr>
      </xdr:nvSpPr>
      <xdr:spPr>
        <a:xfrm>
          <a:off x="4229100" y="466725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2</xdr:col>
      <xdr:colOff>666750</xdr:colOff>
      <xdr:row>30</xdr:row>
      <xdr:rowOff>95250</xdr:rowOff>
    </xdr:from>
    <xdr:to>
      <xdr:col>6</xdr:col>
      <xdr:colOff>790575</xdr:colOff>
      <xdr:row>30</xdr:row>
      <xdr:rowOff>95250</xdr:rowOff>
    </xdr:to>
    <xdr:sp>
      <xdr:nvSpPr>
        <xdr:cNvPr id="47" name="Line 66"/>
        <xdr:cNvSpPr>
          <a:spLocks/>
        </xdr:cNvSpPr>
      </xdr:nvSpPr>
      <xdr:spPr>
        <a:xfrm>
          <a:off x="2200275" y="4838700"/>
          <a:ext cx="224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oneCellAnchor>
    <xdr:from>
      <xdr:col>21</xdr:col>
      <xdr:colOff>1257300</xdr:colOff>
      <xdr:row>57</xdr:row>
      <xdr:rowOff>57150</xdr:rowOff>
    </xdr:from>
    <xdr:ext cx="1828800" cy="400050"/>
    <xdr:sp>
      <xdr:nvSpPr>
        <xdr:cNvPr id="48" name="Text Box 107"/>
        <xdr:cNvSpPr txBox="1">
          <a:spLocks noChangeArrowheads="1"/>
        </xdr:cNvSpPr>
      </xdr:nvSpPr>
      <xdr:spPr>
        <a:xfrm>
          <a:off x="12858750" y="8229600"/>
          <a:ext cx="1828800" cy="400050"/>
        </a:xfrm>
        <a:prstGeom prst="rect">
          <a:avLst/>
        </a:prstGeom>
        <a:solidFill>
          <a:srgbClr val="FFFFFF"/>
        </a:solidFill>
        <a:ln w="15875" cmpd="sng">
          <a:solidFill>
            <a:srgbClr val="FF0000"/>
          </a:solidFill>
          <a:headEnd type="none"/>
          <a:tailEnd type="none"/>
        </a:ln>
      </xdr:spPr>
      <xdr:txBody>
        <a:bodyPr vertOverflow="clip" wrap="square" anchor="ctr">
          <a:spAutoFit/>
        </a:bodyPr>
        <a:p>
          <a:pPr algn="ctr">
            <a:defRPr/>
          </a:pPr>
          <a:r>
            <a:rPr lang="en-US" cap="none" sz="1200" b="0" i="0" u="none" baseline="0">
              <a:solidFill>
                <a:srgbClr val="000000"/>
              </a:solidFill>
              <a:latin typeface="HG丸ｺﾞｼｯｸM-PRO"/>
              <a:ea typeface="HG丸ｺﾞｼｯｸM-PRO"/>
              <a:cs typeface="HG丸ｺﾞｼｯｸM-PRO"/>
            </a:rPr>
            <a:t>引込口配線（赤線）</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③２２ｓｑ×１５ｍ</a:t>
          </a:r>
        </a:p>
      </xdr:txBody>
    </xdr:sp>
    <xdr:clientData/>
  </xdr:oneCellAnchor>
  <xdr:oneCellAnchor>
    <xdr:from>
      <xdr:col>24</xdr:col>
      <xdr:colOff>371475</xdr:colOff>
      <xdr:row>57</xdr:row>
      <xdr:rowOff>57150</xdr:rowOff>
    </xdr:from>
    <xdr:ext cx="1828800" cy="400050"/>
    <xdr:sp>
      <xdr:nvSpPr>
        <xdr:cNvPr id="49" name="Text Box 108"/>
        <xdr:cNvSpPr txBox="1">
          <a:spLocks noChangeArrowheads="1"/>
        </xdr:cNvSpPr>
      </xdr:nvSpPr>
      <xdr:spPr>
        <a:xfrm>
          <a:off x="15039975" y="8229600"/>
          <a:ext cx="1828800" cy="400050"/>
        </a:xfrm>
        <a:prstGeom prst="rect">
          <a:avLst/>
        </a:prstGeom>
        <a:solidFill>
          <a:srgbClr val="FFFFFF"/>
        </a:solidFill>
        <a:ln w="15875" cmpd="sng">
          <a:solidFill>
            <a:srgbClr val="0000FF"/>
          </a:solidFill>
          <a:headEnd type="none"/>
          <a:tailEnd type="none"/>
        </a:ln>
      </xdr:spPr>
      <xdr:txBody>
        <a:bodyPr vertOverflow="clip" wrap="square" anchor="ctr">
          <a:spAutoFit/>
        </a:bodyPr>
        <a:p>
          <a:pPr algn="ctr">
            <a:defRPr/>
          </a:pPr>
          <a:r>
            <a:rPr lang="en-US" cap="none" sz="1200" b="0" i="0" u="none" baseline="0">
              <a:solidFill>
                <a:srgbClr val="000000"/>
              </a:solidFill>
              <a:latin typeface="HG丸ｺﾞｼｯｸM-PRO"/>
              <a:ea typeface="HG丸ｺﾞｼｯｸM-PRO"/>
              <a:cs typeface="HG丸ｺﾞｼｯｸM-PRO"/>
            </a:rPr>
            <a:t>屋内配線（青線）</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④１４ｓｑ×１０ｍ</a:t>
          </a:r>
        </a:p>
      </xdr:txBody>
    </xdr:sp>
    <xdr:clientData/>
  </xdr:oneCellAnchor>
  <xdr:twoCellAnchor>
    <xdr:from>
      <xdr:col>26</xdr:col>
      <xdr:colOff>57150</xdr:colOff>
      <xdr:row>30</xdr:row>
      <xdr:rowOff>76200</xdr:rowOff>
    </xdr:from>
    <xdr:to>
      <xdr:col>27</xdr:col>
      <xdr:colOff>619125</xdr:colOff>
      <xdr:row>32</xdr:row>
      <xdr:rowOff>200025</xdr:rowOff>
    </xdr:to>
    <xdr:sp>
      <xdr:nvSpPr>
        <xdr:cNvPr id="50" name="AutoShape 109"/>
        <xdr:cNvSpPr>
          <a:spLocks/>
        </xdr:cNvSpPr>
      </xdr:nvSpPr>
      <xdr:spPr>
        <a:xfrm>
          <a:off x="16440150" y="4819650"/>
          <a:ext cx="1419225" cy="371475"/>
        </a:xfrm>
        <a:prstGeom prst="wedgeRectCallout">
          <a:avLst>
            <a:gd name="adj1" fmla="val -44115"/>
            <a:gd name="adj2" fmla="val 91027"/>
          </a:avLst>
        </a:prstGeom>
        <a:solidFill>
          <a:srgbClr val="FFFFFF"/>
        </a:solidFill>
        <a:ln w="22225" cmpd="sng">
          <a:solidFill>
            <a:srgbClr val="FF0000"/>
          </a:solidFill>
          <a:headEnd type="none"/>
          <a:tailEnd type="none"/>
        </a:ln>
      </xdr:spPr>
      <xdr:txBody>
        <a:bodyPr vertOverflow="clip" wrap="square"/>
        <a:p>
          <a:pPr algn="l">
            <a:defRPr/>
          </a:pPr>
          <a:r>
            <a:rPr lang="en-US" cap="none" sz="1800" b="0" i="0" u="none" baseline="0">
              <a:solidFill>
                <a:srgbClr val="000000"/>
              </a:solidFill>
            </a:rPr>
            <a:t>５ｋＷ</a:t>
          </a:r>
          <a:r>
            <a:rPr lang="en-US" cap="none" sz="1800" b="0" i="0" u="none" baseline="0">
              <a:solidFill>
                <a:srgbClr val="000000"/>
              </a:solidFill>
            </a:rPr>
            <a:t>
</a:t>
          </a:r>
        </a:p>
      </xdr:txBody>
    </xdr:sp>
    <xdr:clientData/>
  </xdr:twoCellAnchor>
  <xdr:twoCellAnchor>
    <xdr:from>
      <xdr:col>27</xdr:col>
      <xdr:colOff>95250</xdr:colOff>
      <xdr:row>38</xdr:row>
      <xdr:rowOff>133350</xdr:rowOff>
    </xdr:from>
    <xdr:to>
      <xdr:col>28</xdr:col>
      <xdr:colOff>571500</xdr:colOff>
      <xdr:row>42</xdr:row>
      <xdr:rowOff>142875</xdr:rowOff>
    </xdr:to>
    <xdr:sp>
      <xdr:nvSpPr>
        <xdr:cNvPr id="51" name="AutoShape 110"/>
        <xdr:cNvSpPr>
          <a:spLocks/>
        </xdr:cNvSpPr>
      </xdr:nvSpPr>
      <xdr:spPr>
        <a:xfrm>
          <a:off x="17335500" y="5915025"/>
          <a:ext cx="1333500" cy="419100"/>
        </a:xfrm>
        <a:prstGeom prst="wedgeRectCallout">
          <a:avLst>
            <a:gd name="adj" fmla="val 86365"/>
          </a:avLst>
        </a:prstGeom>
        <a:solidFill>
          <a:srgbClr val="FFFFFF"/>
        </a:solidFill>
        <a:ln w="22225" cmpd="sng">
          <a:solidFill>
            <a:srgbClr val="FF0000"/>
          </a:solidFill>
          <a:headEnd type="none"/>
          <a:tailEnd type="none"/>
        </a:ln>
      </xdr:spPr>
      <xdr:txBody>
        <a:bodyPr vertOverflow="clip" wrap="square"/>
        <a:p>
          <a:pPr algn="l">
            <a:defRPr/>
          </a:pPr>
          <a:r>
            <a:rPr lang="en-US" cap="none" sz="1800" b="0" i="0" u="none" baseline="0">
              <a:solidFill>
                <a:srgbClr val="000000"/>
              </a:solidFill>
            </a:rPr>
            <a:t>５ｋＷ</a:t>
          </a:r>
          <a:r>
            <a:rPr lang="en-US" cap="none" sz="1800" b="0" i="0" u="none" baseline="0">
              <a:solidFill>
                <a:srgbClr val="000000"/>
              </a:solidFill>
            </a:rPr>
            <a:t>
</a:t>
          </a:r>
        </a:p>
      </xdr:txBody>
    </xdr:sp>
    <xdr:clientData/>
  </xdr:twoCellAnchor>
  <xdr:twoCellAnchor>
    <xdr:from>
      <xdr:col>22</xdr:col>
      <xdr:colOff>38100</xdr:colOff>
      <xdr:row>30</xdr:row>
      <xdr:rowOff>114300</xdr:rowOff>
    </xdr:from>
    <xdr:to>
      <xdr:col>23</xdr:col>
      <xdr:colOff>647700</xdr:colOff>
      <xdr:row>33</xdr:row>
      <xdr:rowOff>0</xdr:rowOff>
    </xdr:to>
    <xdr:sp>
      <xdr:nvSpPr>
        <xdr:cNvPr id="52" name="AutoShape 111"/>
        <xdr:cNvSpPr>
          <a:spLocks/>
        </xdr:cNvSpPr>
      </xdr:nvSpPr>
      <xdr:spPr>
        <a:xfrm>
          <a:off x="12992100" y="4857750"/>
          <a:ext cx="1466850" cy="390525"/>
        </a:xfrm>
        <a:prstGeom prst="wedgeRectCallout">
          <a:avLst>
            <a:gd name="adj1" fmla="val -42685"/>
            <a:gd name="adj2" fmla="val 130486"/>
          </a:avLst>
        </a:prstGeom>
        <a:solidFill>
          <a:srgbClr val="FFFFFF"/>
        </a:solidFill>
        <a:ln w="22225" cmpd="sng">
          <a:solidFill>
            <a:srgbClr val="FF0000"/>
          </a:solidFill>
          <a:headEnd type="none"/>
          <a:tailEnd type="none"/>
        </a:ln>
      </xdr:spPr>
      <xdr:txBody>
        <a:bodyPr vertOverflow="clip" wrap="square"/>
        <a:p>
          <a:pPr algn="l">
            <a:defRPr/>
          </a:pPr>
          <a:r>
            <a:rPr lang="en-US" cap="none" sz="1800" b="0" i="0" u="none" baseline="0">
              <a:solidFill>
                <a:srgbClr val="000000"/>
              </a:solidFill>
            </a:rPr>
            <a:t>受電点</a:t>
          </a:r>
          <a:r>
            <a:rPr lang="en-US" cap="none" sz="1800" b="0" i="0" u="none" baseline="0">
              <a:solidFill>
                <a:srgbClr val="000000"/>
              </a:solidFill>
            </a:rPr>
            <a:t>
</a:t>
          </a:r>
        </a:p>
      </xdr:txBody>
    </xdr:sp>
    <xdr:clientData/>
  </xdr:twoCellAnchor>
  <xdr:twoCellAnchor>
    <xdr:from>
      <xdr:col>0</xdr:col>
      <xdr:colOff>695325</xdr:colOff>
      <xdr:row>37</xdr:row>
      <xdr:rowOff>19050</xdr:rowOff>
    </xdr:from>
    <xdr:to>
      <xdr:col>7</xdr:col>
      <xdr:colOff>28575</xdr:colOff>
      <xdr:row>49</xdr:row>
      <xdr:rowOff>9525</xdr:rowOff>
    </xdr:to>
    <xdr:sp>
      <xdr:nvSpPr>
        <xdr:cNvPr id="53" name="Rectangle 112"/>
        <xdr:cNvSpPr>
          <a:spLocks/>
        </xdr:cNvSpPr>
      </xdr:nvSpPr>
      <xdr:spPr>
        <a:xfrm>
          <a:off x="695325" y="5734050"/>
          <a:ext cx="3810000" cy="1276350"/>
        </a:xfrm>
        <a:prstGeom prst="rect">
          <a:avLst/>
        </a:prstGeom>
        <a:noFill/>
        <a:ln w="34925" cmpd="sng">
          <a:solidFill>
            <a:srgbClr val="FF00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6</xdr:col>
      <xdr:colOff>419100</xdr:colOff>
      <xdr:row>33</xdr:row>
      <xdr:rowOff>38100</xdr:rowOff>
    </xdr:from>
    <xdr:to>
      <xdr:col>6</xdr:col>
      <xdr:colOff>419100</xdr:colOff>
      <xdr:row>36</xdr:row>
      <xdr:rowOff>123825</xdr:rowOff>
    </xdr:to>
    <xdr:sp>
      <xdr:nvSpPr>
        <xdr:cNvPr id="54" name="Line 113"/>
        <xdr:cNvSpPr>
          <a:spLocks/>
        </xdr:cNvSpPr>
      </xdr:nvSpPr>
      <xdr:spPr>
        <a:xfrm>
          <a:off x="4076700" y="5286375"/>
          <a:ext cx="0" cy="400050"/>
        </a:xfrm>
        <a:prstGeom prst="line">
          <a:avLst/>
        </a:prstGeom>
        <a:noFill/>
        <a:ln w="34925" cmpd="sng">
          <a:solidFill>
            <a:srgbClr val="FF0000"/>
          </a:solidFill>
          <a:prstDash val="dash"/>
          <a:headEnd type="none"/>
          <a:tailEnd type="triangl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6</xdr:col>
      <xdr:colOff>419100</xdr:colOff>
      <xdr:row>33</xdr:row>
      <xdr:rowOff>47625</xdr:rowOff>
    </xdr:from>
    <xdr:to>
      <xdr:col>17</xdr:col>
      <xdr:colOff>85725</xdr:colOff>
      <xdr:row>33</xdr:row>
      <xdr:rowOff>47625</xdr:rowOff>
    </xdr:to>
    <xdr:sp>
      <xdr:nvSpPr>
        <xdr:cNvPr id="55" name="Line 114"/>
        <xdr:cNvSpPr>
          <a:spLocks/>
        </xdr:cNvSpPr>
      </xdr:nvSpPr>
      <xdr:spPr>
        <a:xfrm>
          <a:off x="4076700" y="5295900"/>
          <a:ext cx="5800725" cy="0"/>
        </a:xfrm>
        <a:prstGeom prst="line">
          <a:avLst/>
        </a:prstGeom>
        <a:noFill/>
        <a:ln w="34925" cmpd="sng">
          <a:solidFill>
            <a:srgbClr val="FF0000"/>
          </a:solidFill>
          <a:prstDash val="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17</xdr:col>
      <xdr:colOff>57150</xdr:colOff>
      <xdr:row>33</xdr:row>
      <xdr:rowOff>47625</xdr:rowOff>
    </xdr:from>
    <xdr:to>
      <xdr:col>17</xdr:col>
      <xdr:colOff>57150</xdr:colOff>
      <xdr:row>59</xdr:row>
      <xdr:rowOff>0</xdr:rowOff>
    </xdr:to>
    <xdr:sp>
      <xdr:nvSpPr>
        <xdr:cNvPr id="56" name="Line 115"/>
        <xdr:cNvSpPr>
          <a:spLocks/>
        </xdr:cNvSpPr>
      </xdr:nvSpPr>
      <xdr:spPr>
        <a:xfrm>
          <a:off x="9848850" y="5295900"/>
          <a:ext cx="0" cy="3181350"/>
        </a:xfrm>
        <a:prstGeom prst="line">
          <a:avLst/>
        </a:prstGeom>
        <a:noFill/>
        <a:ln w="34925" cmpd="sng">
          <a:solidFill>
            <a:srgbClr val="FF0000"/>
          </a:solidFill>
          <a:prstDash val="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17</xdr:col>
      <xdr:colOff>85725</xdr:colOff>
      <xdr:row>59</xdr:row>
      <xdr:rowOff>0</xdr:rowOff>
    </xdr:from>
    <xdr:to>
      <xdr:col>21</xdr:col>
      <xdr:colOff>1209675</xdr:colOff>
      <xdr:row>59</xdr:row>
      <xdr:rowOff>0</xdr:rowOff>
    </xdr:to>
    <xdr:sp>
      <xdr:nvSpPr>
        <xdr:cNvPr id="57" name="Line 116"/>
        <xdr:cNvSpPr>
          <a:spLocks/>
        </xdr:cNvSpPr>
      </xdr:nvSpPr>
      <xdr:spPr>
        <a:xfrm>
          <a:off x="9877425" y="8477250"/>
          <a:ext cx="2933700" cy="0"/>
        </a:xfrm>
        <a:prstGeom prst="line">
          <a:avLst/>
        </a:prstGeom>
        <a:noFill/>
        <a:ln w="34925" cmpd="sng">
          <a:solidFill>
            <a:srgbClr val="FF0000"/>
          </a:solidFill>
          <a:prstDash val="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8</xdr:col>
      <xdr:colOff>9525</xdr:colOff>
      <xdr:row>37</xdr:row>
      <xdr:rowOff>19050</xdr:rowOff>
    </xdr:from>
    <xdr:to>
      <xdr:col>14</xdr:col>
      <xdr:colOff>19050</xdr:colOff>
      <xdr:row>49</xdr:row>
      <xdr:rowOff>9525</xdr:rowOff>
    </xdr:to>
    <xdr:sp>
      <xdr:nvSpPr>
        <xdr:cNvPr id="58" name="Rectangle 117"/>
        <xdr:cNvSpPr>
          <a:spLocks/>
        </xdr:cNvSpPr>
      </xdr:nvSpPr>
      <xdr:spPr>
        <a:xfrm>
          <a:off x="5305425" y="5734050"/>
          <a:ext cx="3905250" cy="1276350"/>
        </a:xfrm>
        <a:prstGeom prst="rect">
          <a:avLst/>
        </a:prstGeom>
        <a:noFill/>
        <a:ln w="34925" cmpd="sng">
          <a:solidFill>
            <a:srgbClr val="0000FF"/>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10</xdr:col>
      <xdr:colOff>104775</xdr:colOff>
      <xdr:row>50</xdr:row>
      <xdr:rowOff>28575</xdr:rowOff>
    </xdr:from>
    <xdr:to>
      <xdr:col>10</xdr:col>
      <xdr:colOff>104775</xdr:colOff>
      <xdr:row>67</xdr:row>
      <xdr:rowOff>47625</xdr:rowOff>
    </xdr:to>
    <xdr:sp>
      <xdr:nvSpPr>
        <xdr:cNvPr id="59" name="Line 118"/>
        <xdr:cNvSpPr>
          <a:spLocks/>
        </xdr:cNvSpPr>
      </xdr:nvSpPr>
      <xdr:spPr>
        <a:xfrm flipV="1">
          <a:off x="7172325" y="7191375"/>
          <a:ext cx="0" cy="2552700"/>
        </a:xfrm>
        <a:prstGeom prst="line">
          <a:avLst/>
        </a:prstGeom>
        <a:noFill/>
        <a:ln w="34925" cmpd="sng">
          <a:solidFill>
            <a:srgbClr val="0000FF"/>
          </a:solidFill>
          <a:prstDash val="dash"/>
          <a:headEnd type="none"/>
          <a:tailEnd type="triangl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10</xdr:col>
      <xdr:colOff>95250</xdr:colOff>
      <xdr:row>67</xdr:row>
      <xdr:rowOff>57150</xdr:rowOff>
    </xdr:from>
    <xdr:to>
      <xdr:col>25</xdr:col>
      <xdr:colOff>590550</xdr:colOff>
      <xdr:row>67</xdr:row>
      <xdr:rowOff>57150</xdr:rowOff>
    </xdr:to>
    <xdr:sp>
      <xdr:nvSpPr>
        <xdr:cNvPr id="60" name="Line 119"/>
        <xdr:cNvSpPr>
          <a:spLocks/>
        </xdr:cNvSpPr>
      </xdr:nvSpPr>
      <xdr:spPr>
        <a:xfrm>
          <a:off x="7162800" y="9753600"/>
          <a:ext cx="8953500" cy="0"/>
        </a:xfrm>
        <a:prstGeom prst="line">
          <a:avLst/>
        </a:prstGeom>
        <a:noFill/>
        <a:ln w="34925" cmpd="sng">
          <a:solidFill>
            <a:srgbClr val="0000FF"/>
          </a:solidFill>
          <a:prstDash val="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25</xdr:col>
      <xdr:colOff>590550</xdr:colOff>
      <xdr:row>60</xdr:row>
      <xdr:rowOff>85725</xdr:rowOff>
    </xdr:from>
    <xdr:to>
      <xdr:col>25</xdr:col>
      <xdr:colOff>590550</xdr:colOff>
      <xdr:row>67</xdr:row>
      <xdr:rowOff>57150</xdr:rowOff>
    </xdr:to>
    <xdr:sp>
      <xdr:nvSpPr>
        <xdr:cNvPr id="61" name="Line 120"/>
        <xdr:cNvSpPr>
          <a:spLocks/>
        </xdr:cNvSpPr>
      </xdr:nvSpPr>
      <xdr:spPr>
        <a:xfrm flipV="1">
          <a:off x="16116300" y="8715375"/>
          <a:ext cx="0" cy="1038225"/>
        </a:xfrm>
        <a:prstGeom prst="line">
          <a:avLst/>
        </a:prstGeom>
        <a:noFill/>
        <a:ln w="34925" cmpd="sng">
          <a:solidFill>
            <a:srgbClr val="0000FF"/>
          </a:solidFill>
          <a:prstDash val="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oneCellAnchor>
    <xdr:from>
      <xdr:col>20</xdr:col>
      <xdr:colOff>428625</xdr:colOff>
      <xdr:row>10</xdr:row>
      <xdr:rowOff>9525</xdr:rowOff>
    </xdr:from>
    <xdr:ext cx="4991100" cy="838200"/>
    <xdr:sp>
      <xdr:nvSpPr>
        <xdr:cNvPr id="62" name="Text Box 121"/>
        <xdr:cNvSpPr txBox="1">
          <a:spLocks noChangeArrowheads="1"/>
        </xdr:cNvSpPr>
      </xdr:nvSpPr>
      <xdr:spPr>
        <a:xfrm>
          <a:off x="10820400" y="1638300"/>
          <a:ext cx="4991100" cy="838200"/>
        </a:xfrm>
        <a:prstGeom prst="rect">
          <a:avLst/>
        </a:prstGeom>
        <a:noFill/>
        <a:ln w="15875" cmpd="sng">
          <a:noFill/>
        </a:ln>
      </xdr:spPr>
      <xdr:txBody>
        <a:bodyPr vertOverflow="clip" wrap="square" anchor="ctr">
          <a:spAutoFit/>
        </a:bodyPr>
        <a:p>
          <a:pPr algn="l">
            <a:defRPr/>
          </a:pPr>
          <a:r>
            <a:rPr lang="en-US" cap="none" sz="1800" b="1" i="0" u="none" baseline="0">
              <a:solidFill>
                <a:srgbClr val="000000"/>
              </a:solidFill>
              <a:latin typeface="ＭＳ Ｐゴシック"/>
              <a:ea typeface="ＭＳ Ｐゴシック"/>
              <a:cs typeface="ＭＳ Ｐゴシック"/>
            </a:rPr>
            <a:t>ＰＣＳ（ﾊﾟﾜｰｺﾝﾃﾞｨｼｮﾅ）容量＝５．０ｋＷ</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太陽光パネル容量＝５．０ｋＷ</a:t>
          </a:r>
        </a:p>
      </xdr:txBody>
    </xdr:sp>
    <xdr:clientData/>
  </xdr:oneCellAnchor>
  <xdr:twoCellAnchor>
    <xdr:from>
      <xdr:col>23</xdr:col>
      <xdr:colOff>800100</xdr:colOff>
      <xdr:row>9</xdr:row>
      <xdr:rowOff>152400</xdr:rowOff>
    </xdr:from>
    <xdr:to>
      <xdr:col>25</xdr:col>
      <xdr:colOff>228600</xdr:colOff>
      <xdr:row>12</xdr:row>
      <xdr:rowOff>95250</xdr:rowOff>
    </xdr:to>
    <xdr:sp>
      <xdr:nvSpPr>
        <xdr:cNvPr id="63" name="Rectangle 122"/>
        <xdr:cNvSpPr>
          <a:spLocks/>
        </xdr:cNvSpPr>
      </xdr:nvSpPr>
      <xdr:spPr>
        <a:xfrm>
          <a:off x="14611350" y="1609725"/>
          <a:ext cx="1143000" cy="371475"/>
        </a:xfrm>
        <a:prstGeom prst="rect">
          <a:avLst/>
        </a:prstGeom>
        <a:noFill/>
        <a:ln w="31750" cmpd="sng">
          <a:solidFill>
            <a:srgbClr val="FF66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5</xdr:col>
      <xdr:colOff>85725</xdr:colOff>
      <xdr:row>21</xdr:row>
      <xdr:rowOff>57150</xdr:rowOff>
    </xdr:from>
    <xdr:to>
      <xdr:col>24</xdr:col>
      <xdr:colOff>542925</xdr:colOff>
      <xdr:row>32</xdr:row>
      <xdr:rowOff>66675</xdr:rowOff>
    </xdr:to>
    <xdr:sp>
      <xdr:nvSpPr>
        <xdr:cNvPr id="64" name="Line 124"/>
        <xdr:cNvSpPr>
          <a:spLocks/>
        </xdr:cNvSpPr>
      </xdr:nvSpPr>
      <xdr:spPr>
        <a:xfrm flipV="1">
          <a:off x="3457575" y="3305175"/>
          <a:ext cx="11753850" cy="1752600"/>
        </a:xfrm>
        <a:prstGeom prst="line">
          <a:avLst/>
        </a:prstGeom>
        <a:noFill/>
        <a:ln w="41275" cmpd="sng">
          <a:solidFill>
            <a:srgbClr val="FF6600"/>
          </a:solidFill>
          <a:prstDash val="dash"/>
          <a:headEnd type="triangl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24</xdr:col>
      <xdr:colOff>514350</xdr:colOff>
      <xdr:row>12</xdr:row>
      <xdr:rowOff>133350</xdr:rowOff>
    </xdr:from>
    <xdr:to>
      <xdr:col>24</xdr:col>
      <xdr:colOff>514350</xdr:colOff>
      <xdr:row>20</xdr:row>
      <xdr:rowOff>28575</xdr:rowOff>
    </xdr:to>
    <xdr:sp>
      <xdr:nvSpPr>
        <xdr:cNvPr id="65" name="Line 125"/>
        <xdr:cNvSpPr>
          <a:spLocks/>
        </xdr:cNvSpPr>
      </xdr:nvSpPr>
      <xdr:spPr>
        <a:xfrm flipV="1">
          <a:off x="15182850" y="2019300"/>
          <a:ext cx="0" cy="1200150"/>
        </a:xfrm>
        <a:prstGeom prst="line">
          <a:avLst/>
        </a:prstGeom>
        <a:noFill/>
        <a:ln w="41275" cmpd="sng">
          <a:solidFill>
            <a:srgbClr val="FF6600"/>
          </a:solidFill>
          <a:prstDash val="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oneCellAnchor>
    <xdr:from>
      <xdr:col>20</xdr:col>
      <xdr:colOff>66675</xdr:colOff>
      <xdr:row>18</xdr:row>
      <xdr:rowOff>104775</xdr:rowOff>
    </xdr:from>
    <xdr:ext cx="4191000" cy="276225"/>
    <xdr:sp>
      <xdr:nvSpPr>
        <xdr:cNvPr id="66" name="Text Box 126"/>
        <xdr:cNvSpPr txBox="1">
          <a:spLocks noChangeArrowheads="1"/>
        </xdr:cNvSpPr>
      </xdr:nvSpPr>
      <xdr:spPr>
        <a:xfrm>
          <a:off x="10458450" y="2924175"/>
          <a:ext cx="4191000" cy="276225"/>
        </a:xfrm>
        <a:prstGeom prst="rect">
          <a:avLst/>
        </a:prstGeom>
        <a:noFill/>
        <a:ln w="15875" cmpd="sng">
          <a:noFill/>
        </a:ln>
      </xdr:spPr>
      <xdr:txBody>
        <a:bodyPr vertOverflow="clip" wrap="square" anchor="ctr">
          <a:spAutoFit/>
        </a:bodyPr>
        <a:p>
          <a:pPr algn="l">
            <a:defRPr/>
          </a:pPr>
          <a:r>
            <a:rPr lang="en-US" cap="none" sz="1600" b="1" i="0" u="none" baseline="0">
              <a:solidFill>
                <a:srgbClr val="000000"/>
              </a:solidFill>
            </a:rPr>
            <a:t>★パワーコンディショナの容量を入力</a:t>
          </a:r>
        </a:p>
      </xdr:txBody>
    </xdr:sp>
    <xdr:clientData/>
  </xdr:oneCellAnchor>
  <xdr:oneCellAnchor>
    <xdr:from>
      <xdr:col>21</xdr:col>
      <xdr:colOff>0</xdr:colOff>
      <xdr:row>1</xdr:row>
      <xdr:rowOff>133350</xdr:rowOff>
    </xdr:from>
    <xdr:ext cx="1152525" cy="219075"/>
    <xdr:sp>
      <xdr:nvSpPr>
        <xdr:cNvPr id="67" name="Text Box 127"/>
        <xdr:cNvSpPr txBox="1">
          <a:spLocks noChangeArrowheads="1"/>
        </xdr:cNvSpPr>
      </xdr:nvSpPr>
      <xdr:spPr>
        <a:xfrm>
          <a:off x="11601450" y="304800"/>
          <a:ext cx="1152525" cy="219075"/>
        </a:xfrm>
        <a:prstGeom prst="rect">
          <a:avLst/>
        </a:prstGeom>
        <a:noFill/>
        <a:ln w="15875" cmpd="sng">
          <a:noFill/>
        </a:ln>
      </xdr:spPr>
      <xdr:txBody>
        <a:bodyPr vertOverflow="clip" wrap="square" anchor="ctr">
          <a:spAutoFit/>
        </a:bodyPr>
        <a:p>
          <a:pPr algn="l">
            <a:defRPr/>
          </a:pPr>
          <a:r>
            <a:rPr lang="en-US" cap="none" sz="1200" b="1" i="0" u="none" baseline="0">
              <a:solidFill>
                <a:srgbClr val="000000"/>
              </a:solidFill>
              <a:latin typeface="HG丸ｺﾞｼｯｸM-PRO"/>
              <a:ea typeface="HG丸ｺﾞｼｯｸM-PRO"/>
              <a:cs typeface="HG丸ｺﾞｼｯｸM-PRO"/>
            </a:rPr>
            <a:t>←</a:t>
          </a:r>
          <a:r>
            <a:rPr lang="en-US" cap="none" sz="1200" b="1" i="0" u="none" baseline="0">
              <a:solidFill>
                <a:srgbClr val="000000"/>
              </a:solidFill>
              <a:latin typeface="HG丸ｺﾞｼｯｸM-PRO"/>
              <a:ea typeface="HG丸ｺﾞｼｯｸM-PRO"/>
              <a:cs typeface="HG丸ｺﾞｼｯｸM-PRO"/>
            </a:rPr>
            <a:t>入力箇所</a:t>
          </a:r>
        </a:p>
      </xdr:txBody>
    </xdr:sp>
    <xdr:clientData/>
  </xdr:oneCellAnchor>
  <xdr:twoCellAnchor>
    <xdr:from>
      <xdr:col>18</xdr:col>
      <xdr:colOff>142875</xdr:colOff>
      <xdr:row>0</xdr:row>
      <xdr:rowOff>104775</xdr:rowOff>
    </xdr:from>
    <xdr:to>
      <xdr:col>22</xdr:col>
      <xdr:colOff>609600</xdr:colOff>
      <xdr:row>5</xdr:row>
      <xdr:rowOff>66675</xdr:rowOff>
    </xdr:to>
    <xdr:sp>
      <xdr:nvSpPr>
        <xdr:cNvPr id="68" name="Rectangle 128"/>
        <xdr:cNvSpPr>
          <a:spLocks/>
        </xdr:cNvSpPr>
      </xdr:nvSpPr>
      <xdr:spPr>
        <a:xfrm>
          <a:off x="10134600" y="104775"/>
          <a:ext cx="3429000" cy="742950"/>
        </a:xfrm>
        <a:prstGeom prst="rect">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5</xdr:col>
      <xdr:colOff>266700</xdr:colOff>
      <xdr:row>54</xdr:row>
      <xdr:rowOff>142875</xdr:rowOff>
    </xdr:from>
    <xdr:to>
      <xdr:col>8</xdr:col>
      <xdr:colOff>0</xdr:colOff>
      <xdr:row>58</xdr:row>
      <xdr:rowOff>0</xdr:rowOff>
    </xdr:to>
    <xdr:sp>
      <xdr:nvSpPr>
        <xdr:cNvPr id="69" name="Rectangle 129"/>
        <xdr:cNvSpPr>
          <a:spLocks/>
        </xdr:cNvSpPr>
      </xdr:nvSpPr>
      <xdr:spPr>
        <a:xfrm>
          <a:off x="3638550" y="7858125"/>
          <a:ext cx="1657350" cy="466725"/>
        </a:xfrm>
        <a:prstGeom prst="rect">
          <a:avLst/>
        </a:prstGeom>
        <a:noFill/>
        <a:ln w="41275" cmpd="sng">
          <a:solidFill>
            <a:srgbClr val="FF6600"/>
          </a:solidFill>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oneCellAnchor>
    <xdr:from>
      <xdr:col>7</xdr:col>
      <xdr:colOff>638175</xdr:colOff>
      <xdr:row>51</xdr:row>
      <xdr:rowOff>66675</xdr:rowOff>
    </xdr:from>
    <xdr:ext cx="1076325" cy="219075"/>
    <xdr:sp>
      <xdr:nvSpPr>
        <xdr:cNvPr id="70" name="AutoShape 130"/>
        <xdr:cNvSpPr>
          <a:spLocks/>
        </xdr:cNvSpPr>
      </xdr:nvSpPr>
      <xdr:spPr>
        <a:xfrm>
          <a:off x="5114925" y="7400925"/>
          <a:ext cx="1076325" cy="219075"/>
        </a:xfrm>
        <a:prstGeom prst="wedgeRectCallout">
          <a:avLst>
            <a:gd name="adj1" fmla="val -40814"/>
            <a:gd name="adj2" fmla="val 132500"/>
          </a:avLst>
        </a:prstGeom>
        <a:solidFill>
          <a:srgbClr val="FFFFFF"/>
        </a:solidFill>
        <a:ln w="22225" cmpd="sng">
          <a:solidFill>
            <a:srgbClr val="FF6600"/>
          </a:solidFill>
          <a:headEnd type="none"/>
          <a:tailEnd type="none"/>
        </a:ln>
      </xdr:spPr>
      <xdr:txBody>
        <a:bodyPr vertOverflow="clip" wrap="square" anchor="ctr">
          <a:spAutoFit/>
        </a:bodyPr>
        <a:p>
          <a:pPr algn="ctr">
            <a:defRPr/>
          </a:pPr>
          <a:r>
            <a:rPr lang="en-US" cap="none" sz="1200" b="0" i="0" u="none" baseline="0">
              <a:solidFill>
                <a:srgbClr val="000000"/>
              </a:solidFill>
            </a:rPr>
            <a:t>※</a:t>
          </a:r>
          <a:r>
            <a:rPr lang="en-US" cap="none" sz="1200" b="0" i="0" u="none" baseline="0">
              <a:solidFill>
                <a:srgbClr val="000000"/>
              </a:solidFill>
            </a:rPr>
            <a:t>自動計算</a:t>
          </a:r>
        </a:p>
      </xdr:txBody>
    </xdr:sp>
    <xdr:clientData/>
  </xdr:oneCellAnchor>
  <xdr:twoCellAnchor>
    <xdr:from>
      <xdr:col>0</xdr:col>
      <xdr:colOff>457200</xdr:colOff>
      <xdr:row>60</xdr:row>
      <xdr:rowOff>19050</xdr:rowOff>
    </xdr:from>
    <xdr:to>
      <xdr:col>10</xdr:col>
      <xdr:colOff>180975</xdr:colOff>
      <xdr:row>67</xdr:row>
      <xdr:rowOff>171450</xdr:rowOff>
    </xdr:to>
    <xdr:sp>
      <xdr:nvSpPr>
        <xdr:cNvPr id="71" name="Oval 131"/>
        <xdr:cNvSpPr>
          <a:spLocks/>
        </xdr:cNvSpPr>
      </xdr:nvSpPr>
      <xdr:spPr>
        <a:xfrm>
          <a:off x="457200" y="8648700"/>
          <a:ext cx="6791325" cy="1219200"/>
        </a:xfrm>
        <a:prstGeom prst="ellipse">
          <a:avLst/>
        </a:prstGeom>
        <a:noFill/>
        <a:ln w="28575" cmpd="sng">
          <a:solidFill>
            <a:srgbClr val="FF6600"/>
          </a:solidFill>
          <a:prstDash val="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oneCellAnchor>
    <xdr:from>
      <xdr:col>18</xdr:col>
      <xdr:colOff>133350</xdr:colOff>
      <xdr:row>59</xdr:row>
      <xdr:rowOff>123825</xdr:rowOff>
    </xdr:from>
    <xdr:ext cx="3581400" cy="257175"/>
    <xdr:sp>
      <xdr:nvSpPr>
        <xdr:cNvPr id="72" name="Text Box 132"/>
        <xdr:cNvSpPr txBox="1">
          <a:spLocks noChangeArrowheads="1"/>
        </xdr:cNvSpPr>
      </xdr:nvSpPr>
      <xdr:spPr>
        <a:xfrm>
          <a:off x="10125075" y="8601075"/>
          <a:ext cx="3581400" cy="257175"/>
        </a:xfrm>
        <a:prstGeom prst="rect">
          <a:avLst/>
        </a:prstGeom>
        <a:noFill/>
        <a:ln w="15875" cmpd="sng">
          <a:noFill/>
        </a:ln>
      </xdr:spPr>
      <xdr:txBody>
        <a:bodyPr vertOverflow="clip" wrap="square" anchor="ctr">
          <a:spAutoFit/>
        </a:bodyPr>
        <a:p>
          <a:pPr algn="l">
            <a:defRPr/>
          </a:pPr>
          <a:r>
            <a:rPr lang="en-US" cap="none" sz="1400" b="1" i="0" u="none" baseline="0">
              <a:solidFill>
                <a:srgbClr val="000000"/>
              </a:solidFill>
            </a:rPr>
            <a:t>★引込口配線の線種と亘長を入力</a:t>
          </a:r>
        </a:p>
      </xdr:txBody>
    </xdr:sp>
    <xdr:clientData/>
  </xdr:oneCellAnchor>
  <xdr:oneCellAnchor>
    <xdr:from>
      <xdr:col>20</xdr:col>
      <xdr:colOff>628650</xdr:colOff>
      <xdr:row>65</xdr:row>
      <xdr:rowOff>28575</xdr:rowOff>
    </xdr:from>
    <xdr:ext cx="3352800" cy="257175"/>
    <xdr:sp>
      <xdr:nvSpPr>
        <xdr:cNvPr id="73" name="Text Box 133"/>
        <xdr:cNvSpPr txBox="1">
          <a:spLocks noChangeArrowheads="1"/>
        </xdr:cNvSpPr>
      </xdr:nvSpPr>
      <xdr:spPr>
        <a:xfrm>
          <a:off x="11020425" y="9420225"/>
          <a:ext cx="3352800" cy="257175"/>
        </a:xfrm>
        <a:prstGeom prst="rect">
          <a:avLst/>
        </a:prstGeom>
        <a:noFill/>
        <a:ln w="15875" cmpd="sng">
          <a:noFill/>
        </a:ln>
      </xdr:spPr>
      <xdr:txBody>
        <a:bodyPr vertOverflow="clip" wrap="square" anchor="ctr">
          <a:spAutoFit/>
        </a:bodyPr>
        <a:p>
          <a:pPr algn="l">
            <a:defRPr/>
          </a:pPr>
          <a:r>
            <a:rPr lang="en-US" cap="none" sz="1400" b="1" i="0" u="none" baseline="0">
              <a:solidFill>
                <a:srgbClr val="000000"/>
              </a:solidFill>
            </a:rPr>
            <a:t>★屋内配線の線種と亘長を入力</a:t>
          </a:r>
        </a:p>
      </xdr:txBody>
    </xdr:sp>
    <xdr:clientData/>
  </xdr:oneCellAnchor>
  <xdr:oneCellAnchor>
    <xdr:from>
      <xdr:col>2</xdr:col>
      <xdr:colOff>628650</xdr:colOff>
      <xdr:row>63</xdr:row>
      <xdr:rowOff>123825</xdr:rowOff>
    </xdr:from>
    <xdr:ext cx="3362325" cy="390525"/>
    <xdr:sp>
      <xdr:nvSpPr>
        <xdr:cNvPr id="74" name="Text Box 134"/>
        <xdr:cNvSpPr txBox="1">
          <a:spLocks noChangeArrowheads="1"/>
        </xdr:cNvSpPr>
      </xdr:nvSpPr>
      <xdr:spPr>
        <a:xfrm>
          <a:off x="2162175" y="9210675"/>
          <a:ext cx="3362325" cy="390525"/>
        </a:xfrm>
        <a:prstGeom prst="rect">
          <a:avLst/>
        </a:prstGeom>
        <a:solidFill>
          <a:srgbClr val="FFFFFF"/>
        </a:solidFill>
        <a:ln w="25400" cmpd="sng">
          <a:solidFill>
            <a:srgbClr val="FF6600"/>
          </a:solidFill>
          <a:headEnd type="none"/>
          <a:tailEnd type="none"/>
        </a:ln>
      </xdr:spPr>
      <xdr:txBody>
        <a:bodyPr vertOverflow="clip" wrap="square" anchor="ctr">
          <a:spAutoFit/>
        </a:bodyPr>
        <a:p>
          <a:pPr algn="l">
            <a:defRPr/>
          </a:pPr>
          <a:r>
            <a:rPr lang="en-US" cap="none" sz="1100" b="1" i="0" u="none" baseline="0">
              <a:solidFill>
                <a:srgbClr val="000000"/>
              </a:solidFill>
              <a:latin typeface="HG丸ｺﾞｼｯｸM-PRO"/>
              <a:ea typeface="HG丸ｺﾞｼｯｸM-PRO"/>
              <a:cs typeface="HG丸ｺﾞｼｯｸM-PRO"/>
            </a:rPr>
            <a:t>★電圧上昇値が２．０Ｖを超えると</a:t>
          </a:r>
          <a:r>
            <a:rPr lang="en-US" cap="none" sz="1100" b="1" i="0" u="none" baseline="0">
              <a:solidFill>
                <a:srgbClr val="000000"/>
              </a:solidFill>
              <a:latin typeface="HG丸ｺﾞｼｯｸM-PRO"/>
              <a:ea typeface="HG丸ｺﾞｼｯｸM-PRO"/>
              <a:cs typeface="HG丸ｺﾞｼｯｸM-PRO"/>
            </a:rPr>
            <a:t>
</a:t>
          </a:r>
          <a:r>
            <a:rPr lang="en-US" cap="none" sz="1100" b="1" i="0" u="none" baseline="0">
              <a:solidFill>
                <a:srgbClr val="000000"/>
              </a:solidFill>
              <a:latin typeface="HG丸ｺﾞｼｯｸM-PRO"/>
              <a:ea typeface="HG丸ｺﾞｼｯｸM-PRO"/>
              <a:cs typeface="HG丸ｺﾞｼｯｸM-PRO"/>
            </a:rPr>
            <a:t>　赤字にてメッセージ表示をします。</a:t>
          </a:r>
        </a:p>
      </xdr:txBody>
    </xdr:sp>
    <xdr:clientData/>
  </xdr:oneCellAnchor>
  <xdr:oneCellAnchor>
    <xdr:from>
      <xdr:col>21</xdr:col>
      <xdr:colOff>276225</xdr:colOff>
      <xdr:row>6</xdr:row>
      <xdr:rowOff>66675</xdr:rowOff>
    </xdr:from>
    <xdr:ext cx="5629275" cy="304800"/>
    <xdr:sp>
      <xdr:nvSpPr>
        <xdr:cNvPr id="75" name="Text Box 135"/>
        <xdr:cNvSpPr txBox="1">
          <a:spLocks noChangeArrowheads="1"/>
        </xdr:cNvSpPr>
      </xdr:nvSpPr>
      <xdr:spPr>
        <a:xfrm>
          <a:off x="11877675" y="1019175"/>
          <a:ext cx="5629275" cy="304800"/>
        </a:xfrm>
        <a:prstGeom prst="rect">
          <a:avLst/>
        </a:prstGeom>
        <a:noFill/>
        <a:ln w="15875" cmpd="sng">
          <a:noFill/>
        </a:ln>
      </xdr:spPr>
      <xdr:txBody>
        <a:bodyPr vertOverflow="clip" wrap="square" anchor="ctr">
          <a:spAutoFit/>
        </a:bodyPr>
        <a:p>
          <a:pPr algn="l">
            <a:defRPr/>
          </a:pPr>
          <a:r>
            <a:rPr lang="en-US" cap="none" sz="1800" b="0" i="0" u="none" baseline="0">
              <a:solidFill>
                <a:srgbClr val="000000"/>
              </a:solidFill>
            </a:rPr>
            <a:t>屋内配線電圧上昇簡易計算書チェック作成例</a:t>
          </a:r>
        </a:p>
      </xdr:txBody>
    </xdr:sp>
    <xdr:clientData/>
  </xdr:oneCellAnchor>
  <xdr:twoCellAnchor editAs="oneCell">
    <xdr:from>
      <xdr:col>0</xdr:col>
      <xdr:colOff>66675</xdr:colOff>
      <xdr:row>5</xdr:row>
      <xdr:rowOff>0</xdr:rowOff>
    </xdr:from>
    <xdr:to>
      <xdr:col>16</xdr:col>
      <xdr:colOff>38100</xdr:colOff>
      <xdr:row>15</xdr:row>
      <xdr:rowOff>47625</xdr:rowOff>
    </xdr:to>
    <xdr:pic>
      <xdr:nvPicPr>
        <xdr:cNvPr id="76" name="図 81"/>
        <xdr:cNvPicPr preferRelativeResize="1">
          <a:picLocks noChangeAspect="1"/>
        </xdr:cNvPicPr>
      </xdr:nvPicPr>
      <xdr:blipFill>
        <a:blip r:embed="rId1"/>
        <a:stretch>
          <a:fillRect/>
        </a:stretch>
      </xdr:blipFill>
      <xdr:spPr>
        <a:xfrm>
          <a:off x="66675" y="781050"/>
          <a:ext cx="956310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36</xdr:row>
      <xdr:rowOff>95250</xdr:rowOff>
    </xdr:from>
    <xdr:to>
      <xdr:col>5</xdr:col>
      <xdr:colOff>276225</xdr:colOff>
      <xdr:row>36</xdr:row>
      <xdr:rowOff>95250</xdr:rowOff>
    </xdr:to>
    <xdr:sp>
      <xdr:nvSpPr>
        <xdr:cNvPr id="1" name="Line 5"/>
        <xdr:cNvSpPr>
          <a:spLocks/>
        </xdr:cNvSpPr>
      </xdr:nvSpPr>
      <xdr:spPr>
        <a:xfrm>
          <a:off x="3076575" y="5657850"/>
          <a:ext cx="57150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11</xdr:col>
      <xdr:colOff>209550</xdr:colOff>
      <xdr:row>36</xdr:row>
      <xdr:rowOff>104775</xdr:rowOff>
    </xdr:from>
    <xdr:to>
      <xdr:col>12</xdr:col>
      <xdr:colOff>47625</xdr:colOff>
      <xdr:row>36</xdr:row>
      <xdr:rowOff>104775</xdr:rowOff>
    </xdr:to>
    <xdr:sp>
      <xdr:nvSpPr>
        <xdr:cNvPr id="2" name="Line 6"/>
        <xdr:cNvSpPr>
          <a:spLocks/>
        </xdr:cNvSpPr>
      </xdr:nvSpPr>
      <xdr:spPr>
        <a:xfrm>
          <a:off x="7477125" y="5667375"/>
          <a:ext cx="657225"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0</xdr:col>
      <xdr:colOff>38100</xdr:colOff>
      <xdr:row>16</xdr:row>
      <xdr:rowOff>133350</xdr:rowOff>
    </xdr:from>
    <xdr:to>
      <xdr:col>6</xdr:col>
      <xdr:colOff>247650</xdr:colOff>
      <xdr:row>18</xdr:row>
      <xdr:rowOff>0</xdr:rowOff>
    </xdr:to>
    <xdr:sp>
      <xdr:nvSpPr>
        <xdr:cNvPr id="3" name="Text Box 62"/>
        <xdr:cNvSpPr txBox="1">
          <a:spLocks noChangeArrowheads="1"/>
        </xdr:cNvSpPr>
      </xdr:nvSpPr>
      <xdr:spPr>
        <a:xfrm>
          <a:off x="38100" y="2609850"/>
          <a:ext cx="3867150" cy="2095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受電点から</a:t>
          </a:r>
          <a:r>
            <a:rPr lang="en-US" cap="none" sz="1100" b="0" i="0" u="none" baseline="0">
              <a:solidFill>
                <a:srgbClr val="000000"/>
              </a:solidFill>
              <a:latin typeface="ＪＳゴシック"/>
              <a:ea typeface="ＪＳゴシック"/>
              <a:cs typeface="ＪＳゴシック"/>
            </a:rPr>
            <a:t>PCS</a:t>
          </a:r>
          <a:r>
            <a:rPr lang="en-US" cap="none" sz="1100" b="0" i="0" u="none" baseline="0">
              <a:solidFill>
                <a:srgbClr val="000000"/>
              </a:solidFill>
              <a:latin typeface="ＭＳ Ｐゴシック"/>
              <a:ea typeface="ＭＳ Ｐゴシック"/>
              <a:cs typeface="ＭＳ Ｐゴシック"/>
            </a:rPr>
            <a:t>までの電圧上昇値の計算式</a:t>
          </a:r>
        </a:p>
      </xdr:txBody>
    </xdr:sp>
    <xdr:clientData/>
  </xdr:twoCellAnchor>
  <xdr:twoCellAnchor>
    <xdr:from>
      <xdr:col>4</xdr:col>
      <xdr:colOff>485775</xdr:colOff>
      <xdr:row>28</xdr:row>
      <xdr:rowOff>95250</xdr:rowOff>
    </xdr:from>
    <xdr:to>
      <xdr:col>6</xdr:col>
      <xdr:colOff>781050</xdr:colOff>
      <xdr:row>28</xdr:row>
      <xdr:rowOff>95250</xdr:rowOff>
    </xdr:to>
    <xdr:sp>
      <xdr:nvSpPr>
        <xdr:cNvPr id="4" name="Line 64"/>
        <xdr:cNvSpPr>
          <a:spLocks/>
        </xdr:cNvSpPr>
      </xdr:nvSpPr>
      <xdr:spPr>
        <a:xfrm>
          <a:off x="3038475" y="4495800"/>
          <a:ext cx="1400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6</xdr:col>
      <xdr:colOff>571500</xdr:colOff>
      <xdr:row>29</xdr:row>
      <xdr:rowOff>95250</xdr:rowOff>
    </xdr:from>
    <xdr:to>
      <xdr:col>6</xdr:col>
      <xdr:colOff>781050</xdr:colOff>
      <xdr:row>29</xdr:row>
      <xdr:rowOff>95250</xdr:rowOff>
    </xdr:to>
    <xdr:sp>
      <xdr:nvSpPr>
        <xdr:cNvPr id="5" name="Line 65"/>
        <xdr:cNvSpPr>
          <a:spLocks/>
        </xdr:cNvSpPr>
      </xdr:nvSpPr>
      <xdr:spPr>
        <a:xfrm>
          <a:off x="4229100" y="466725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xdr:from>
      <xdr:col>2</xdr:col>
      <xdr:colOff>666750</xdr:colOff>
      <xdr:row>30</xdr:row>
      <xdr:rowOff>95250</xdr:rowOff>
    </xdr:from>
    <xdr:to>
      <xdr:col>6</xdr:col>
      <xdr:colOff>790575</xdr:colOff>
      <xdr:row>30</xdr:row>
      <xdr:rowOff>95250</xdr:rowOff>
    </xdr:to>
    <xdr:sp>
      <xdr:nvSpPr>
        <xdr:cNvPr id="6" name="Line 66"/>
        <xdr:cNvSpPr>
          <a:spLocks/>
        </xdr:cNvSpPr>
      </xdr:nvSpPr>
      <xdr:spPr>
        <a:xfrm>
          <a:off x="2200275" y="4838700"/>
          <a:ext cx="224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ＪＳゴシック"/>
              <a:ea typeface="ＪＳゴシック"/>
              <a:cs typeface="ＪＳゴシック"/>
            </a:rPr>
            <a:t/>
          </a:r>
        </a:p>
      </xdr:txBody>
    </xdr:sp>
    <xdr:clientData/>
  </xdr:twoCellAnchor>
  <xdr:twoCellAnchor editAs="oneCell">
    <xdr:from>
      <xdr:col>0</xdr:col>
      <xdr:colOff>123825</xdr:colOff>
      <xdr:row>5</xdr:row>
      <xdr:rowOff>47625</xdr:rowOff>
    </xdr:from>
    <xdr:to>
      <xdr:col>16</xdr:col>
      <xdr:colOff>85725</xdr:colOff>
      <xdr:row>15</xdr:row>
      <xdr:rowOff>57150</xdr:rowOff>
    </xdr:to>
    <xdr:pic>
      <xdr:nvPicPr>
        <xdr:cNvPr id="7" name="図 8"/>
        <xdr:cNvPicPr preferRelativeResize="1">
          <a:picLocks noChangeAspect="1"/>
        </xdr:cNvPicPr>
      </xdr:nvPicPr>
      <xdr:blipFill>
        <a:blip r:embed="rId1"/>
        <a:stretch>
          <a:fillRect/>
        </a:stretch>
      </xdr:blipFill>
      <xdr:spPr>
        <a:xfrm>
          <a:off x="123825" y="828675"/>
          <a:ext cx="9553575" cy="1533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016001241\100&#37197;&#38651;&#37096;%20&#37197;&#38651;&#12464;&#12523;&#12540;&#12503;\Documents%20and%20Settings\468404\Local%20Settings\Temporary%20Internet%20Files\OLKB4\&#21942;&#26989;&#36039;&#26009;&#12288;&#26032;&#35215;&#31263;&#35696;(&#21463;&#20184;&#30058;&#21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画面"/>
      <sheetName val="りん議"/>
      <sheetName val="新受給契約書（一括購入）"/>
      <sheetName val="ガイドライン"/>
      <sheetName val="配電系統図"/>
      <sheetName val="チェックシート"/>
      <sheetName val="直）技術"/>
      <sheetName val="堅）技術"/>
      <sheetName val="草・野・今）技術"/>
      <sheetName val="各ﾒ-ｶ-整定値一覧"/>
      <sheetName val="設備増設・変更りん議"/>
      <sheetName val="旧受給契約書（一括購入）"/>
      <sheetName val="旧受給契約書（電気のみ）"/>
      <sheetName val="旧増設・変更契約書低圧（一括購入）"/>
      <sheetName val="配電系統図（ｗ）"/>
    </sheetNames>
    <sheetDataSet>
      <sheetData sheetId="0">
        <row r="5">
          <cell r="D5" t="str">
            <v>＊＊＊＊</v>
          </cell>
        </row>
        <row r="8">
          <cell r="D8" t="str">
            <v>＊＊－＊＊－＊＊</v>
          </cell>
        </row>
        <row r="9">
          <cell r="D9" t="str">
            <v>はぴｅタイム</v>
          </cell>
        </row>
        <row r="11">
          <cell r="D11" t="str">
            <v>＊＊＊＊</v>
          </cell>
        </row>
        <row r="12">
          <cell r="D12" t="str">
            <v>既</v>
          </cell>
        </row>
        <row r="13">
          <cell r="D13" t="str">
            <v>＊＊＊＊</v>
          </cell>
        </row>
        <row r="14">
          <cell r="D14" t="str">
            <v>＊＊＊＊</v>
          </cell>
        </row>
        <row r="16">
          <cell r="D16" t="str">
            <v>３，１６８</v>
          </cell>
        </row>
        <row r="18">
          <cell r="D18" t="str">
            <v>３，０００</v>
          </cell>
        </row>
        <row r="19">
          <cell r="D19" t="str">
            <v>ＪＨ－Ｓ４０３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105"/>
  <sheetViews>
    <sheetView showGridLines="0" view="pageBreakPreview" zoomScale="85" zoomScaleNormal="85" zoomScaleSheetLayoutView="85" zoomScalePageLayoutView="0" workbookViewId="0" topLeftCell="A1">
      <selection activeCell="O19" sqref="O19"/>
    </sheetView>
  </sheetViews>
  <sheetFormatPr defaultColWidth="8.796875" defaultRowHeight="14.25"/>
  <cols>
    <col min="1" max="1" width="7.5" style="3" customWidth="1"/>
    <col min="2" max="3" width="8.59765625" style="3" customWidth="1"/>
    <col min="4" max="4" width="2.09765625" style="3" customWidth="1"/>
    <col min="5" max="5" width="8.59765625" style="3" customWidth="1"/>
    <col min="6" max="6" width="3" style="3" customWidth="1"/>
    <col min="7" max="8" width="8.59765625" style="3" customWidth="1"/>
    <col min="9" max="9" width="10" style="3" customWidth="1"/>
    <col min="10" max="10" width="8.59765625" style="3" customWidth="1"/>
    <col min="11" max="11" width="2.09765625" style="3" customWidth="1"/>
    <col min="12" max="12" width="8.59765625" style="3" customWidth="1"/>
    <col min="13" max="13" width="3" style="3" customWidth="1"/>
    <col min="14" max="14" width="8.59765625" style="3" customWidth="1"/>
    <col min="15" max="20" width="2.09765625" style="3" customWidth="1"/>
    <col min="21" max="21" width="12.69921875" style="3" bestFit="1" customWidth="1"/>
    <col min="22" max="22" width="14.19921875" style="3" customWidth="1"/>
    <col min="23" max="16384" width="9" style="3" customWidth="1"/>
  </cols>
  <sheetData>
    <row r="1" ht="13.5">
      <c r="N1" s="4" t="s">
        <v>116</v>
      </c>
    </row>
    <row r="2" ht="13.5"/>
    <row r="3" spans="1:26" ht="17.25">
      <c r="A3" s="5"/>
      <c r="B3" s="139" t="s">
        <v>1</v>
      </c>
      <c r="C3" s="139"/>
      <c r="D3" s="139"/>
      <c r="E3" s="139"/>
      <c r="F3" s="139"/>
      <c r="G3" s="139"/>
      <c r="H3" s="139"/>
      <c r="I3" s="139"/>
      <c r="J3" s="139"/>
      <c r="K3" s="139"/>
      <c r="L3" s="139"/>
      <c r="M3" s="139"/>
      <c r="N3" s="139"/>
      <c r="O3" s="5"/>
      <c r="P3" s="5"/>
      <c r="Q3" s="5"/>
      <c r="U3" s="89"/>
      <c r="V3" s="90"/>
      <c r="W3" s="90"/>
      <c r="X3" s="90"/>
      <c r="Y3" s="90"/>
      <c r="Z3" s="90"/>
    </row>
    <row r="4" ht="3.75" customHeight="1">
      <c r="A4" s="6"/>
    </row>
    <row r="5" spans="1:16" ht="13.5">
      <c r="A5" s="7"/>
      <c r="H5" s="140"/>
      <c r="I5" s="140"/>
      <c r="J5" s="141"/>
      <c r="K5" s="141"/>
      <c r="L5" s="141"/>
      <c r="M5" s="141"/>
      <c r="N5" s="141"/>
      <c r="O5" s="141"/>
      <c r="P5" s="8"/>
    </row>
    <row r="6" spans="1:15" ht="13.5">
      <c r="A6" s="9"/>
      <c r="B6" s="10"/>
      <c r="G6" s="11"/>
      <c r="H6" s="142"/>
      <c r="I6" s="142"/>
      <c r="J6" s="143"/>
      <c r="K6" s="143"/>
      <c r="L6" s="143"/>
      <c r="M6" s="143"/>
      <c r="N6" s="143"/>
      <c r="O6" s="143"/>
    </row>
    <row r="7" ht="13.5">
      <c r="U7" s="10"/>
    </row>
    <row r="8" ht="13.5">
      <c r="U8" s="14"/>
    </row>
    <row r="9" ht="12.75" customHeight="1"/>
    <row r="10" spans="20:29" ht="13.5">
      <c r="T10" s="95"/>
      <c r="U10" s="96"/>
      <c r="V10" s="96"/>
      <c r="W10" s="96"/>
      <c r="X10" s="96"/>
      <c r="Y10" s="96"/>
      <c r="Z10" s="96"/>
      <c r="AA10" s="96"/>
      <c r="AB10" s="96"/>
      <c r="AC10" s="97"/>
    </row>
    <row r="11" spans="20:29" ht="13.5">
      <c r="T11" s="98"/>
      <c r="U11" s="99"/>
      <c r="V11" s="99"/>
      <c r="W11" s="99"/>
      <c r="X11" s="99"/>
      <c r="Y11" s="99"/>
      <c r="Z11" s="99"/>
      <c r="AA11" s="99"/>
      <c r="AB11" s="99"/>
      <c r="AC11" s="100"/>
    </row>
    <row r="12" spans="3:29" ht="6.75" customHeight="1">
      <c r="C12" s="15"/>
      <c r="D12" s="15"/>
      <c r="T12" s="98"/>
      <c r="U12" s="99"/>
      <c r="V12" s="99"/>
      <c r="W12" s="99"/>
      <c r="X12" s="99"/>
      <c r="Y12" s="99"/>
      <c r="Z12" s="99"/>
      <c r="AA12" s="99"/>
      <c r="AB12" s="99"/>
      <c r="AC12" s="100"/>
    </row>
    <row r="13" spans="1:29" ht="12.75" customHeight="1">
      <c r="A13" s="14"/>
      <c r="B13" s="14"/>
      <c r="I13" s="8"/>
      <c r="J13" s="8"/>
      <c r="K13" s="8"/>
      <c r="L13" s="8"/>
      <c r="M13" s="8"/>
      <c r="N13" s="8"/>
      <c r="T13" s="98"/>
      <c r="U13" s="99"/>
      <c r="V13" s="99"/>
      <c r="W13" s="99"/>
      <c r="X13" s="99"/>
      <c r="Y13" s="99"/>
      <c r="Z13" s="99"/>
      <c r="AA13" s="99"/>
      <c r="AB13" s="99"/>
      <c r="AC13" s="100"/>
    </row>
    <row r="14" spans="1:29" ht="13.5">
      <c r="A14" s="10"/>
      <c r="C14" s="15"/>
      <c r="D14" s="15"/>
      <c r="T14" s="98"/>
      <c r="U14" s="99"/>
      <c r="V14" s="99"/>
      <c r="W14" s="99"/>
      <c r="X14" s="99"/>
      <c r="Y14" s="99"/>
      <c r="Z14" s="99"/>
      <c r="AA14" s="99"/>
      <c r="AB14" s="99"/>
      <c r="AC14" s="100"/>
    </row>
    <row r="15" spans="1:29" ht="6.75" customHeight="1">
      <c r="A15" s="10"/>
      <c r="C15" s="15"/>
      <c r="D15" s="15"/>
      <c r="T15" s="98"/>
      <c r="U15" s="99"/>
      <c r="V15" s="99"/>
      <c r="W15" s="99"/>
      <c r="X15" s="99"/>
      <c r="Y15" s="99"/>
      <c r="Z15" s="99"/>
      <c r="AA15" s="99"/>
      <c r="AB15" s="99"/>
      <c r="AC15" s="100"/>
    </row>
    <row r="16" spans="1:29" ht="13.5">
      <c r="A16" s="10"/>
      <c r="T16" s="98"/>
      <c r="U16" s="99"/>
      <c r="V16" s="99"/>
      <c r="W16" s="99"/>
      <c r="X16" s="99"/>
      <c r="Y16" s="99"/>
      <c r="Z16" s="99"/>
      <c r="AA16" s="99"/>
      <c r="AB16" s="99"/>
      <c r="AC16" s="100"/>
    </row>
    <row r="17" spans="1:29" ht="13.5">
      <c r="A17" s="10"/>
      <c r="B17" s="8"/>
      <c r="C17" s="8"/>
      <c r="D17" s="8"/>
      <c r="E17" s="8"/>
      <c r="F17" s="8"/>
      <c r="G17" s="8"/>
      <c r="H17" s="8"/>
      <c r="I17" s="8"/>
      <c r="T17" s="98"/>
      <c r="U17" s="99"/>
      <c r="V17" s="99"/>
      <c r="W17" s="99"/>
      <c r="X17" s="99"/>
      <c r="Y17" s="99"/>
      <c r="Z17" s="99"/>
      <c r="AA17" s="99"/>
      <c r="AB17" s="99"/>
      <c r="AC17" s="100"/>
    </row>
    <row r="18" spans="1:29" ht="13.5" customHeight="1">
      <c r="A18" s="10"/>
      <c r="B18" s="8"/>
      <c r="C18" s="8"/>
      <c r="D18" s="8"/>
      <c r="E18" s="8"/>
      <c r="F18" s="8"/>
      <c r="G18" s="8"/>
      <c r="H18" s="8"/>
      <c r="I18" s="8"/>
      <c r="T18" s="98"/>
      <c r="U18" s="99"/>
      <c r="V18" s="99"/>
      <c r="W18" s="99"/>
      <c r="X18" s="99"/>
      <c r="Y18" s="99"/>
      <c r="Z18" s="99"/>
      <c r="AA18" s="99"/>
      <c r="AB18" s="99"/>
      <c r="AC18" s="100"/>
    </row>
    <row r="19" spans="1:29" ht="15.75">
      <c r="A19" s="17" t="s">
        <v>7</v>
      </c>
      <c r="B19" s="8"/>
      <c r="E19" s="8"/>
      <c r="F19" s="8"/>
      <c r="G19" s="8"/>
      <c r="H19" s="8"/>
      <c r="I19" s="8"/>
      <c r="T19" s="98"/>
      <c r="U19" s="99"/>
      <c r="V19" s="99"/>
      <c r="W19" s="99"/>
      <c r="X19" s="99"/>
      <c r="Y19" s="99"/>
      <c r="Z19" s="99"/>
      <c r="AA19" s="99"/>
      <c r="AB19" s="99"/>
      <c r="AC19" s="100"/>
    </row>
    <row r="20" spans="1:29" ht="13.5">
      <c r="A20" s="18" t="s">
        <v>8</v>
      </c>
      <c r="B20" s="8"/>
      <c r="E20" s="8"/>
      <c r="F20" s="8"/>
      <c r="G20" s="8"/>
      <c r="H20" s="8"/>
      <c r="I20" s="8"/>
      <c r="T20" s="98"/>
      <c r="U20" s="99"/>
      <c r="V20" s="99"/>
      <c r="W20" s="99"/>
      <c r="X20" s="99"/>
      <c r="Y20" s="99"/>
      <c r="Z20" s="99"/>
      <c r="AA20" s="99"/>
      <c r="AB20" s="99"/>
      <c r="AC20" s="100"/>
    </row>
    <row r="21" spans="1:29" ht="4.5" customHeight="1">
      <c r="A21" s="19"/>
      <c r="T21" s="98"/>
      <c r="U21" s="99"/>
      <c r="V21" s="99"/>
      <c r="W21" s="99"/>
      <c r="X21" s="99"/>
      <c r="Y21" s="99"/>
      <c r="Z21" s="99"/>
      <c r="AA21" s="99"/>
      <c r="AB21" s="99"/>
      <c r="AC21" s="100"/>
    </row>
    <row r="22" spans="1:29" ht="13.5" customHeight="1">
      <c r="A22" s="8" t="s">
        <v>80</v>
      </c>
      <c r="B22" s="8"/>
      <c r="C22" s="8"/>
      <c r="D22" s="8"/>
      <c r="E22" s="8"/>
      <c r="F22" s="8"/>
      <c r="G22" s="8"/>
      <c r="H22" s="8"/>
      <c r="I22" s="8"/>
      <c r="T22" s="98"/>
      <c r="U22" s="99"/>
      <c r="V22" s="99"/>
      <c r="W22" s="99"/>
      <c r="X22" s="99"/>
      <c r="Y22" s="99"/>
      <c r="Z22" s="99"/>
      <c r="AA22" s="99"/>
      <c r="AB22" s="99"/>
      <c r="AC22" s="100"/>
    </row>
    <row r="23" spans="1:29" ht="15.75">
      <c r="A23" s="8" t="s">
        <v>81</v>
      </c>
      <c r="B23" s="8"/>
      <c r="C23" s="8"/>
      <c r="D23" s="8"/>
      <c r="E23" s="8"/>
      <c r="F23" s="8"/>
      <c r="G23" s="8"/>
      <c r="H23" s="8"/>
      <c r="I23" s="8"/>
      <c r="T23" s="98"/>
      <c r="U23" s="99"/>
      <c r="V23" s="99"/>
      <c r="W23" s="99"/>
      <c r="X23" s="99"/>
      <c r="Y23" s="99"/>
      <c r="Z23" s="99"/>
      <c r="AA23" s="99"/>
      <c r="AB23" s="99"/>
      <c r="AC23" s="100"/>
    </row>
    <row r="24" spans="1:29" ht="13.5">
      <c r="A24" s="19" t="s">
        <v>11</v>
      </c>
      <c r="B24" s="8"/>
      <c r="C24" s="8"/>
      <c r="D24" s="8"/>
      <c r="E24" s="8"/>
      <c r="F24" s="8"/>
      <c r="G24" s="8"/>
      <c r="H24" s="8"/>
      <c r="I24" s="8"/>
      <c r="T24" s="98"/>
      <c r="U24" s="99"/>
      <c r="V24" s="99"/>
      <c r="W24" s="99"/>
      <c r="X24" s="99"/>
      <c r="Y24" s="99"/>
      <c r="Z24" s="99"/>
      <c r="AA24" s="99"/>
      <c r="AB24" s="99"/>
      <c r="AC24" s="100"/>
    </row>
    <row r="25" spans="1:29" ht="6" customHeight="1">
      <c r="A25" s="19"/>
      <c r="B25" s="8"/>
      <c r="C25" s="8"/>
      <c r="D25" s="8"/>
      <c r="E25" s="8"/>
      <c r="F25" s="8"/>
      <c r="G25" s="8"/>
      <c r="H25" s="8"/>
      <c r="I25" s="8"/>
      <c r="T25" s="98"/>
      <c r="U25" s="99"/>
      <c r="V25" s="99"/>
      <c r="W25" s="99"/>
      <c r="X25" s="99"/>
      <c r="Y25" s="99"/>
      <c r="Z25" s="99"/>
      <c r="AA25" s="99"/>
      <c r="AB25" s="99"/>
      <c r="AC25" s="100"/>
    </row>
    <row r="26" spans="1:29" ht="20.25" customHeight="1">
      <c r="A26" s="19"/>
      <c r="B26" s="20" t="s">
        <v>2</v>
      </c>
      <c r="C26" s="144" t="s">
        <v>3</v>
      </c>
      <c r="D26" s="145"/>
      <c r="E26" s="145"/>
      <c r="F26" s="145"/>
      <c r="G26" s="146"/>
      <c r="H26" s="21" t="s">
        <v>82</v>
      </c>
      <c r="I26" s="13">
        <f>IF(C26=$G$83,2,IF(C26=$G$84,1,IF(C26=$G$85,2,IF(C26=$G$86,SQRT(3),0))))</f>
        <v>2</v>
      </c>
      <c r="J26" s="3" t="s">
        <v>83</v>
      </c>
      <c r="T26" s="98"/>
      <c r="U26" s="99"/>
      <c r="V26" s="99"/>
      <c r="W26" s="99"/>
      <c r="X26" s="99"/>
      <c r="Y26" s="99"/>
      <c r="Z26" s="99"/>
      <c r="AA26" s="99"/>
      <c r="AB26" s="99"/>
      <c r="AC26" s="100"/>
    </row>
    <row r="27" spans="1:29" ht="8.25" customHeight="1">
      <c r="A27" s="19"/>
      <c r="B27" s="8"/>
      <c r="C27" s="8"/>
      <c r="D27" s="8"/>
      <c r="E27" s="8"/>
      <c r="F27" s="8"/>
      <c r="G27" s="8"/>
      <c r="H27" s="8"/>
      <c r="I27" s="8"/>
      <c r="T27" s="98"/>
      <c r="U27" s="99"/>
      <c r="V27" s="99"/>
      <c r="W27" s="99"/>
      <c r="X27" s="99"/>
      <c r="Y27" s="99"/>
      <c r="Z27" s="99"/>
      <c r="AA27" s="99"/>
      <c r="AB27" s="99"/>
      <c r="AC27" s="100"/>
    </row>
    <row r="28" spans="1:29" ht="13.5">
      <c r="A28" s="8" t="s">
        <v>14</v>
      </c>
      <c r="T28" s="98"/>
      <c r="U28" s="99"/>
      <c r="V28" s="99"/>
      <c r="W28" s="99"/>
      <c r="X28" s="99"/>
      <c r="Y28" s="99"/>
      <c r="Z28" s="99"/>
      <c r="AA28" s="99"/>
      <c r="AB28" s="99"/>
      <c r="AC28" s="100"/>
    </row>
    <row r="29" spans="1:29" ht="13.5">
      <c r="A29" s="8" t="s">
        <v>84</v>
      </c>
      <c r="H29" s="3" t="s">
        <v>85</v>
      </c>
      <c r="T29" s="98"/>
      <c r="U29" s="99"/>
      <c r="V29" s="99"/>
      <c r="W29" s="99"/>
      <c r="X29" s="99"/>
      <c r="Y29" s="99"/>
      <c r="Z29" s="99"/>
      <c r="AA29" s="99"/>
      <c r="AB29" s="99"/>
      <c r="AC29" s="100"/>
    </row>
    <row r="30" spans="1:29" ht="13.5">
      <c r="A30" s="8" t="s">
        <v>16</v>
      </c>
      <c r="B30" s="8"/>
      <c r="C30" s="8"/>
      <c r="D30" s="8"/>
      <c r="E30" s="8"/>
      <c r="F30" s="8"/>
      <c r="G30" s="8"/>
      <c r="H30" s="8" t="s">
        <v>86</v>
      </c>
      <c r="I30" s="8"/>
      <c r="T30" s="98"/>
      <c r="U30" s="99"/>
      <c r="V30" s="99"/>
      <c r="W30" s="99"/>
      <c r="X30" s="99"/>
      <c r="Y30" s="99"/>
      <c r="Z30" s="99"/>
      <c r="AA30" s="99"/>
      <c r="AB30" s="99"/>
      <c r="AC30" s="100"/>
    </row>
    <row r="31" spans="1:29" ht="13.5">
      <c r="A31" s="8" t="s">
        <v>87</v>
      </c>
      <c r="B31" s="8"/>
      <c r="C31" s="8"/>
      <c r="D31" s="8"/>
      <c r="E31" s="8"/>
      <c r="F31" s="8"/>
      <c r="G31" s="8"/>
      <c r="H31" s="8" t="s">
        <v>88</v>
      </c>
      <c r="I31" s="8"/>
      <c r="T31" s="98"/>
      <c r="U31" s="99"/>
      <c r="V31" s="99"/>
      <c r="W31" s="99"/>
      <c r="X31" s="99"/>
      <c r="Y31" s="99"/>
      <c r="Z31" s="99"/>
      <c r="AA31" s="99"/>
      <c r="AB31" s="99"/>
      <c r="AC31" s="100"/>
    </row>
    <row r="32" spans="1:29" ht="6" customHeight="1">
      <c r="A32" s="8"/>
      <c r="B32" s="8"/>
      <c r="C32" s="8"/>
      <c r="D32" s="8"/>
      <c r="E32" s="8"/>
      <c r="F32" s="8"/>
      <c r="G32" s="8"/>
      <c r="H32" s="8"/>
      <c r="I32" s="8"/>
      <c r="T32" s="98"/>
      <c r="U32" s="99"/>
      <c r="V32" s="99"/>
      <c r="W32" s="99"/>
      <c r="X32" s="99"/>
      <c r="Y32" s="99"/>
      <c r="Z32" s="99"/>
      <c r="AA32" s="99"/>
      <c r="AB32" s="99"/>
      <c r="AC32" s="100"/>
    </row>
    <row r="33" spans="1:29" ht="20.25" customHeight="1">
      <c r="A33" s="8"/>
      <c r="B33" s="119" t="s">
        <v>18</v>
      </c>
      <c r="C33" s="120"/>
      <c r="D33" s="121"/>
      <c r="E33" s="22">
        <v>5</v>
      </c>
      <c r="F33" s="23" t="s">
        <v>89</v>
      </c>
      <c r="G33" s="8"/>
      <c r="H33" s="4" t="s">
        <v>20</v>
      </c>
      <c r="I33" s="24">
        <f>IF(C26=$G$83,ROUND(E33*1000/105,1),IF(C26=$G$84,ROUND(E33*1000/210,1),IF(C26=$G$85,ROUND(E33*1000/210,1),IF(C26=$G$86,ROUND(E33*1000/SQRT(3)/210,1),0))))</f>
        <v>47.6</v>
      </c>
      <c r="J33" s="3" t="s">
        <v>90</v>
      </c>
      <c r="T33" s="98"/>
      <c r="U33" s="99"/>
      <c r="V33" s="99"/>
      <c r="W33" s="99"/>
      <c r="X33" s="99"/>
      <c r="Y33" s="99"/>
      <c r="Z33" s="99"/>
      <c r="AA33" s="99"/>
      <c r="AB33" s="99"/>
      <c r="AC33" s="100"/>
    </row>
    <row r="34" spans="1:29" ht="6" customHeight="1">
      <c r="A34" s="8"/>
      <c r="E34" s="8"/>
      <c r="F34" s="8"/>
      <c r="G34" s="8"/>
      <c r="H34" s="8"/>
      <c r="I34" s="8"/>
      <c r="T34" s="98"/>
      <c r="U34" s="99"/>
      <c r="V34" s="99"/>
      <c r="W34" s="99"/>
      <c r="X34" s="99"/>
      <c r="Y34" s="99"/>
      <c r="Z34" s="99"/>
      <c r="AA34" s="99"/>
      <c r="AB34" s="99"/>
      <c r="AC34" s="100"/>
    </row>
    <row r="35" spans="1:29" ht="12.75" customHeight="1">
      <c r="A35" s="8" t="s">
        <v>22</v>
      </c>
      <c r="B35" s="8"/>
      <c r="C35" s="25"/>
      <c r="D35" s="25"/>
      <c r="E35" s="8"/>
      <c r="F35" s="8"/>
      <c r="G35" s="8"/>
      <c r="H35" s="8"/>
      <c r="I35" s="8"/>
      <c r="T35" s="98"/>
      <c r="U35" s="99"/>
      <c r="V35" s="99"/>
      <c r="W35" s="99"/>
      <c r="X35" s="99"/>
      <c r="Y35" s="99"/>
      <c r="Z35" s="99"/>
      <c r="AA35" s="99"/>
      <c r="AB35" s="99"/>
      <c r="AC35" s="100"/>
    </row>
    <row r="36" spans="1:29" ht="6" customHeight="1">
      <c r="A36" s="8"/>
      <c r="H36" s="8"/>
      <c r="I36" s="8"/>
      <c r="T36" s="98"/>
      <c r="U36" s="99"/>
      <c r="V36" s="99"/>
      <c r="W36" s="99"/>
      <c r="X36" s="99"/>
      <c r="Y36" s="99"/>
      <c r="Z36" s="99"/>
      <c r="AA36" s="99"/>
      <c r="AB36" s="99"/>
      <c r="AC36" s="100"/>
    </row>
    <row r="37" spans="2:29" ht="12" customHeight="1">
      <c r="B37" s="3" t="s">
        <v>23</v>
      </c>
      <c r="C37" s="8"/>
      <c r="D37" s="8"/>
      <c r="E37" s="26"/>
      <c r="F37" s="26"/>
      <c r="I37" s="3" t="s">
        <v>24</v>
      </c>
      <c r="T37" s="98"/>
      <c r="U37" s="99"/>
      <c r="V37" s="99"/>
      <c r="W37" s="99"/>
      <c r="X37" s="99"/>
      <c r="Y37" s="99"/>
      <c r="Z37" s="99"/>
      <c r="AA37" s="99"/>
      <c r="AB37" s="99"/>
      <c r="AC37" s="100"/>
    </row>
    <row r="38" spans="2:29" ht="5.25" customHeight="1">
      <c r="B38" s="27"/>
      <c r="C38" s="28"/>
      <c r="D38" s="28"/>
      <c r="E38" s="28"/>
      <c r="F38" s="28"/>
      <c r="G38" s="29"/>
      <c r="I38" s="27"/>
      <c r="J38" s="28"/>
      <c r="K38" s="28"/>
      <c r="L38" s="28"/>
      <c r="M38" s="28"/>
      <c r="N38" s="29"/>
      <c r="T38" s="98"/>
      <c r="U38" s="99"/>
      <c r="V38" s="99"/>
      <c r="W38" s="99"/>
      <c r="X38" s="99"/>
      <c r="Y38" s="99"/>
      <c r="Z38" s="99"/>
      <c r="AA38" s="99"/>
      <c r="AB38" s="99"/>
      <c r="AC38" s="100"/>
    </row>
    <row r="39" spans="2:31" ht="13.5">
      <c r="B39" s="30" t="s">
        <v>25</v>
      </c>
      <c r="C39" s="8"/>
      <c r="D39" s="8"/>
      <c r="E39" s="25" t="s">
        <v>26</v>
      </c>
      <c r="F39" s="31"/>
      <c r="G39" s="32" t="s">
        <v>27</v>
      </c>
      <c r="I39" s="30" t="s">
        <v>25</v>
      </c>
      <c r="J39" s="8"/>
      <c r="K39" s="8"/>
      <c r="L39" s="25" t="s">
        <v>28</v>
      </c>
      <c r="M39" s="31"/>
      <c r="N39" s="32" t="s">
        <v>29</v>
      </c>
      <c r="T39" s="98"/>
      <c r="U39" s="99"/>
      <c r="V39" s="99"/>
      <c r="W39" s="99"/>
      <c r="X39" s="99"/>
      <c r="Y39" s="99"/>
      <c r="Z39" s="99"/>
      <c r="AA39" s="99"/>
      <c r="AB39" s="99"/>
      <c r="AC39" s="100"/>
      <c r="AE39" s="10"/>
    </row>
    <row r="40" spans="2:29" ht="2.25" customHeight="1">
      <c r="B40" s="30"/>
      <c r="C40" s="8"/>
      <c r="D40" s="8"/>
      <c r="E40" s="34"/>
      <c r="F40" s="11"/>
      <c r="G40" s="35"/>
      <c r="I40" s="30"/>
      <c r="J40" s="8"/>
      <c r="K40" s="8"/>
      <c r="L40" s="8"/>
      <c r="M40" s="8"/>
      <c r="N40" s="35"/>
      <c r="T40" s="98"/>
      <c r="U40" s="99"/>
      <c r="V40" s="99"/>
      <c r="W40" s="99"/>
      <c r="X40" s="99"/>
      <c r="Y40" s="99"/>
      <c r="Z40" s="99"/>
      <c r="AA40" s="99"/>
      <c r="AB40" s="99"/>
      <c r="AC40" s="100"/>
    </row>
    <row r="41" spans="2:29" ht="13.5">
      <c r="B41" s="122" t="s">
        <v>0</v>
      </c>
      <c r="C41" s="123"/>
      <c r="D41" s="36"/>
      <c r="E41" s="37" t="s">
        <v>91</v>
      </c>
      <c r="F41" s="38"/>
      <c r="G41" s="39"/>
      <c r="H41" s="4"/>
      <c r="I41" s="122" t="s">
        <v>0</v>
      </c>
      <c r="J41" s="123"/>
      <c r="K41" s="36"/>
      <c r="L41" s="37" t="s">
        <v>92</v>
      </c>
      <c r="M41" s="21"/>
      <c r="N41" s="39"/>
      <c r="T41" s="98"/>
      <c r="U41" s="99"/>
      <c r="V41" s="99"/>
      <c r="W41" s="99"/>
      <c r="X41" s="99"/>
      <c r="Y41" s="99"/>
      <c r="Z41" s="99"/>
      <c r="AA41" s="99"/>
      <c r="AB41" s="99"/>
      <c r="AC41" s="100"/>
    </row>
    <row r="42" spans="2:29" ht="3" customHeight="1">
      <c r="B42" s="30"/>
      <c r="C42" s="8"/>
      <c r="D42" s="8"/>
      <c r="E42" s="25"/>
      <c r="F42" s="11"/>
      <c r="G42" s="32"/>
      <c r="I42" s="30"/>
      <c r="J42" s="8"/>
      <c r="K42" s="8"/>
      <c r="L42" s="25"/>
      <c r="M42" s="8"/>
      <c r="N42" s="32"/>
      <c r="T42" s="98"/>
      <c r="U42" s="99"/>
      <c r="V42" s="99"/>
      <c r="W42" s="99"/>
      <c r="X42" s="99"/>
      <c r="Y42" s="99"/>
      <c r="Z42" s="99"/>
      <c r="AA42" s="99"/>
      <c r="AB42" s="99"/>
      <c r="AC42" s="100"/>
    </row>
    <row r="43" spans="2:29" ht="13.5" customHeight="1">
      <c r="B43" s="122" t="s">
        <v>30</v>
      </c>
      <c r="C43" s="123"/>
      <c r="D43" s="40" t="s">
        <v>31</v>
      </c>
      <c r="E43" s="41">
        <f>IF(E41="","",VLOOKUP(E41,$L$55:$M$67,2,FALSE))</f>
        <v>0.824</v>
      </c>
      <c r="F43" s="42" t="s">
        <v>32</v>
      </c>
      <c r="G43" s="43">
        <f>IF(G41="","",VLOOKUP(G41,$L$55:$M$67,2,FALSE))</f>
      </c>
      <c r="I43" s="122" t="s">
        <v>30</v>
      </c>
      <c r="J43" s="123"/>
      <c r="K43" s="42" t="s">
        <v>33</v>
      </c>
      <c r="L43" s="44">
        <f>IF(L41="","",VLOOKUP(L41,$L$55:$M$67,2,FALSE))</f>
        <v>1.3</v>
      </c>
      <c r="M43" s="42" t="s">
        <v>34</v>
      </c>
      <c r="N43" s="43">
        <f>IF(N41="","",VLOOKUP(N41,$L$55:$M$67,2,FALSE))</f>
      </c>
      <c r="T43" s="98"/>
      <c r="U43" s="99"/>
      <c r="V43" s="99"/>
      <c r="W43" s="99"/>
      <c r="X43" s="99"/>
      <c r="Y43" s="99"/>
      <c r="Z43" s="99"/>
      <c r="AA43" s="99"/>
      <c r="AB43" s="99"/>
      <c r="AC43" s="100"/>
    </row>
    <row r="44" spans="2:29" ht="3" customHeight="1">
      <c r="B44" s="30"/>
      <c r="C44" s="8"/>
      <c r="D44" s="45"/>
      <c r="E44" s="25"/>
      <c r="F44" s="46"/>
      <c r="G44" s="32"/>
      <c r="I44" s="30"/>
      <c r="J44" s="8"/>
      <c r="K44" s="46"/>
      <c r="L44" s="25"/>
      <c r="M44" s="46"/>
      <c r="N44" s="32"/>
      <c r="T44" s="98"/>
      <c r="U44" s="99"/>
      <c r="V44" s="99"/>
      <c r="W44" s="99"/>
      <c r="X44" s="99"/>
      <c r="Y44" s="99"/>
      <c r="Z44" s="99"/>
      <c r="AA44" s="99"/>
      <c r="AB44" s="99"/>
      <c r="AC44" s="100"/>
    </row>
    <row r="45" spans="2:29" ht="13.5" customHeight="1">
      <c r="B45" s="122" t="s">
        <v>35</v>
      </c>
      <c r="C45" s="123"/>
      <c r="D45" s="40" t="s">
        <v>110</v>
      </c>
      <c r="E45" s="47">
        <v>15</v>
      </c>
      <c r="F45" s="42" t="s">
        <v>111</v>
      </c>
      <c r="G45" s="1"/>
      <c r="I45" s="122" t="s">
        <v>35</v>
      </c>
      <c r="J45" s="123"/>
      <c r="K45" s="42" t="s">
        <v>112</v>
      </c>
      <c r="L45" s="47">
        <v>10</v>
      </c>
      <c r="M45" s="42" t="s">
        <v>113</v>
      </c>
      <c r="N45" s="1"/>
      <c r="T45" s="98"/>
      <c r="U45" s="99"/>
      <c r="V45" s="99"/>
      <c r="W45" s="99"/>
      <c r="X45" s="99"/>
      <c r="Y45" s="99"/>
      <c r="Z45" s="99"/>
      <c r="AA45" s="99"/>
      <c r="AB45" s="99"/>
      <c r="AC45" s="100"/>
    </row>
    <row r="46" spans="2:29" ht="3" customHeight="1">
      <c r="B46" s="30"/>
      <c r="C46" s="8"/>
      <c r="D46" s="45"/>
      <c r="E46" s="25"/>
      <c r="F46" s="46"/>
      <c r="G46" s="32"/>
      <c r="I46" s="30"/>
      <c r="J46" s="8"/>
      <c r="K46" s="46"/>
      <c r="L46" s="25"/>
      <c r="M46" s="46"/>
      <c r="N46" s="32"/>
      <c r="T46" s="98"/>
      <c r="U46" s="99"/>
      <c r="V46" s="99"/>
      <c r="W46" s="99"/>
      <c r="X46" s="99"/>
      <c r="Y46" s="99"/>
      <c r="Z46" s="99"/>
      <c r="AA46" s="99"/>
      <c r="AB46" s="99"/>
      <c r="AC46" s="100"/>
    </row>
    <row r="47" spans="2:29" ht="12.75" customHeight="1">
      <c r="B47" s="30" t="s">
        <v>40</v>
      </c>
      <c r="C47" s="21"/>
      <c r="D47" s="40" t="s">
        <v>41</v>
      </c>
      <c r="E47" s="48">
        <f>IF(E41="","",ROUND(E43*(E45/1000),3))</f>
        <v>0.012</v>
      </c>
      <c r="F47" s="42" t="s">
        <v>42</v>
      </c>
      <c r="G47" s="2">
        <f>IF(G41="","",ROUND(G43*(G45/1000),3))</f>
      </c>
      <c r="I47" s="30" t="s">
        <v>40</v>
      </c>
      <c r="J47" s="21"/>
      <c r="K47" s="42" t="s">
        <v>43</v>
      </c>
      <c r="L47" s="48">
        <f>IF(L41="","",ROUND(L43*(L45/1000),3))</f>
        <v>0.013</v>
      </c>
      <c r="M47" s="42" t="s">
        <v>44</v>
      </c>
      <c r="N47" s="2">
        <f>IF(N41="","",ROUND(N43*(N45/1000),3))</f>
      </c>
      <c r="T47" s="98"/>
      <c r="U47" s="99"/>
      <c r="V47" s="99"/>
      <c r="W47" s="99"/>
      <c r="X47" s="99"/>
      <c r="Y47" s="99"/>
      <c r="Z47" s="99"/>
      <c r="AA47" s="99"/>
      <c r="AB47" s="99"/>
      <c r="AC47" s="100"/>
    </row>
    <row r="48" spans="2:29" ht="12.75" customHeight="1">
      <c r="B48" s="30"/>
      <c r="C48" s="21"/>
      <c r="D48" s="49"/>
      <c r="E48" s="50" t="s">
        <v>45</v>
      </c>
      <c r="F48" s="51"/>
      <c r="G48" s="52" t="s">
        <v>46</v>
      </c>
      <c r="I48" s="30"/>
      <c r="J48" s="21"/>
      <c r="K48" s="21"/>
      <c r="L48" s="50" t="s">
        <v>47</v>
      </c>
      <c r="M48" s="49"/>
      <c r="N48" s="52" t="s">
        <v>48</v>
      </c>
      <c r="T48" s="98"/>
      <c r="U48" s="99"/>
      <c r="V48" s="99"/>
      <c r="W48" s="99"/>
      <c r="X48" s="99"/>
      <c r="Y48" s="99"/>
      <c r="Z48" s="99"/>
      <c r="AA48" s="99"/>
      <c r="AB48" s="99"/>
      <c r="AC48" s="100"/>
    </row>
    <row r="49" spans="2:29" ht="5.25" customHeight="1">
      <c r="B49" s="53"/>
      <c r="C49" s="54"/>
      <c r="D49" s="54"/>
      <c r="E49" s="54"/>
      <c r="F49" s="54"/>
      <c r="G49" s="55"/>
      <c r="I49" s="53"/>
      <c r="J49" s="54"/>
      <c r="K49" s="54"/>
      <c r="L49" s="54"/>
      <c r="M49" s="54"/>
      <c r="N49" s="55"/>
      <c r="T49" s="98"/>
      <c r="U49" s="99"/>
      <c r="V49" s="99"/>
      <c r="W49" s="99"/>
      <c r="X49" s="99"/>
      <c r="Y49" s="99"/>
      <c r="Z49" s="99"/>
      <c r="AA49" s="99"/>
      <c r="AB49" s="99"/>
      <c r="AC49" s="100"/>
    </row>
    <row r="50" spans="2:29" ht="12.75" customHeight="1">
      <c r="B50" s="113" t="s">
        <v>23</v>
      </c>
      <c r="C50" s="113"/>
      <c r="D50" s="113"/>
      <c r="E50" s="113"/>
      <c r="F50" s="114"/>
      <c r="G50" s="56">
        <f>IF(G47="",E47,E47+G47)</f>
        <v>0.012</v>
      </c>
      <c r="H50" s="3" t="s">
        <v>93</v>
      </c>
      <c r="I50" s="113" t="s">
        <v>24</v>
      </c>
      <c r="J50" s="113"/>
      <c r="K50" s="113"/>
      <c r="L50" s="113"/>
      <c r="M50" s="114"/>
      <c r="N50" s="56">
        <f>IF(N47="",L47,L47+N47)</f>
        <v>0.013</v>
      </c>
      <c r="O50" s="3" t="s">
        <v>94</v>
      </c>
      <c r="T50" s="98"/>
      <c r="U50" s="99"/>
      <c r="V50" s="99"/>
      <c r="W50" s="99"/>
      <c r="X50" s="99"/>
      <c r="Y50" s="99"/>
      <c r="Z50" s="99"/>
      <c r="AA50" s="99"/>
      <c r="AB50" s="99"/>
      <c r="AC50" s="100"/>
    </row>
    <row r="51" spans="7:29" ht="13.5" customHeight="1">
      <c r="G51" s="50" t="s">
        <v>95</v>
      </c>
      <c r="N51" s="50" t="s">
        <v>96</v>
      </c>
      <c r="T51" s="98"/>
      <c r="U51" s="99"/>
      <c r="V51" s="99"/>
      <c r="W51" s="99"/>
      <c r="X51" s="99"/>
      <c r="Y51" s="99"/>
      <c r="Z51" s="99"/>
      <c r="AA51" s="99"/>
      <c r="AB51" s="99"/>
      <c r="AC51" s="100"/>
    </row>
    <row r="52" spans="1:29" ht="9" customHeight="1">
      <c r="A52" s="106" t="s">
        <v>53</v>
      </c>
      <c r="B52" s="106"/>
      <c r="C52" s="106"/>
      <c r="D52" s="106"/>
      <c r="E52" s="106"/>
      <c r="F52" s="106"/>
      <c r="G52" s="106"/>
      <c r="H52" s="106"/>
      <c r="I52" s="106"/>
      <c r="L52" s="57" t="s">
        <v>54</v>
      </c>
      <c r="M52" s="15"/>
      <c r="P52" s="58"/>
      <c r="Q52" s="58"/>
      <c r="R52" s="58"/>
      <c r="T52" s="98"/>
      <c r="U52" s="99"/>
      <c r="V52" s="99"/>
      <c r="W52" s="99"/>
      <c r="X52" s="99"/>
      <c r="Y52" s="99"/>
      <c r="Z52" s="99"/>
      <c r="AA52" s="99"/>
      <c r="AB52" s="99"/>
      <c r="AC52" s="100"/>
    </row>
    <row r="53" spans="1:29" ht="9" customHeight="1">
      <c r="A53" s="106"/>
      <c r="B53" s="106"/>
      <c r="C53" s="106"/>
      <c r="D53" s="106"/>
      <c r="E53" s="106"/>
      <c r="F53" s="106"/>
      <c r="G53" s="106"/>
      <c r="H53" s="106"/>
      <c r="I53" s="106"/>
      <c r="L53" s="15" t="s">
        <v>55</v>
      </c>
      <c r="M53" s="59"/>
      <c r="P53" s="58"/>
      <c r="Q53" s="58"/>
      <c r="R53" s="58"/>
      <c r="T53" s="98"/>
      <c r="U53" s="99"/>
      <c r="V53" s="99"/>
      <c r="W53" s="99"/>
      <c r="X53" s="99"/>
      <c r="Y53" s="99"/>
      <c r="Z53" s="99"/>
      <c r="AA53" s="99"/>
      <c r="AB53" s="99"/>
      <c r="AC53" s="100"/>
    </row>
    <row r="54" spans="1:29" ht="12" customHeight="1" thickBot="1">
      <c r="A54" s="106" t="str">
        <f>"　　　　　　　電圧上昇値⊿Ｖ ＝  K1(①) × Ig(②) × （Ra(③)+Rb(④)）"</f>
        <v>　　　　　　　電圧上昇値⊿Ｖ ＝  K1(①) × Ig(②) × （Ra(③)+Rb(④)）</v>
      </c>
      <c r="B54" s="106"/>
      <c r="C54" s="106"/>
      <c r="D54" s="106"/>
      <c r="E54" s="106"/>
      <c r="F54" s="106"/>
      <c r="G54" s="106"/>
      <c r="H54" s="106"/>
      <c r="I54" s="60"/>
      <c r="L54" s="61" t="s">
        <v>56</v>
      </c>
      <c r="M54" s="115" t="s">
        <v>114</v>
      </c>
      <c r="N54" s="116"/>
      <c r="P54" s="58"/>
      <c r="Q54" s="58"/>
      <c r="R54" s="58"/>
      <c r="T54" s="98"/>
      <c r="U54" s="99"/>
      <c r="V54" s="99"/>
      <c r="W54" s="99"/>
      <c r="X54" s="99"/>
      <c r="Y54" s="99"/>
      <c r="Z54" s="99"/>
      <c r="AA54" s="99"/>
      <c r="AB54" s="99"/>
      <c r="AC54" s="100"/>
    </row>
    <row r="55" spans="1:29" ht="12" customHeight="1" thickBot="1" thickTop="1">
      <c r="A55" s="106"/>
      <c r="B55" s="106"/>
      <c r="C55" s="106"/>
      <c r="D55" s="106"/>
      <c r="E55" s="106"/>
      <c r="F55" s="106"/>
      <c r="G55" s="106"/>
      <c r="H55" s="106"/>
      <c r="I55" s="60"/>
      <c r="L55" s="62" t="s">
        <v>115</v>
      </c>
      <c r="M55" s="117">
        <v>5.65</v>
      </c>
      <c r="N55" s="118"/>
      <c r="R55" s="58"/>
      <c r="T55" s="98"/>
      <c r="U55" s="99"/>
      <c r="V55" s="99"/>
      <c r="W55" s="99"/>
      <c r="X55" s="99"/>
      <c r="Y55" s="99"/>
      <c r="Z55" s="99"/>
      <c r="AA55" s="99"/>
      <c r="AB55" s="99"/>
      <c r="AC55" s="100"/>
    </row>
    <row r="56" spans="1:29" ht="12" customHeight="1">
      <c r="A56" s="60"/>
      <c r="B56" s="124" t="s">
        <v>59</v>
      </c>
      <c r="C56" s="125"/>
      <c r="D56" s="125"/>
      <c r="E56" s="125"/>
      <c r="F56" s="126"/>
      <c r="G56" s="133">
        <f>ROUND(I26*I33*(G50+N50),2)</f>
        <v>2.38</v>
      </c>
      <c r="H56" s="134"/>
      <c r="I56" s="63"/>
      <c r="L56" s="62" t="s">
        <v>97</v>
      </c>
      <c r="M56" s="93">
        <v>3.35</v>
      </c>
      <c r="N56" s="94"/>
      <c r="R56" s="58"/>
      <c r="T56" s="98"/>
      <c r="U56" s="99"/>
      <c r="V56" s="99"/>
      <c r="W56" s="99"/>
      <c r="X56" s="99"/>
      <c r="Y56" s="99"/>
      <c r="Z56" s="99"/>
      <c r="AA56" s="99"/>
      <c r="AB56" s="99"/>
      <c r="AC56" s="100"/>
    </row>
    <row r="57" spans="2:29" ht="12" customHeight="1">
      <c r="B57" s="127"/>
      <c r="C57" s="128"/>
      <c r="D57" s="128"/>
      <c r="E57" s="128"/>
      <c r="F57" s="129"/>
      <c r="G57" s="135"/>
      <c r="H57" s="136"/>
      <c r="I57" s="64"/>
      <c r="L57" s="65" t="s">
        <v>98</v>
      </c>
      <c r="M57" s="93">
        <v>2.21</v>
      </c>
      <c r="N57" s="94"/>
      <c r="T57" s="98"/>
      <c r="U57" s="99"/>
      <c r="V57" s="99"/>
      <c r="W57" s="99"/>
      <c r="X57" s="99"/>
      <c r="Y57" s="99"/>
      <c r="Z57" s="99"/>
      <c r="AA57" s="99"/>
      <c r="AB57" s="99"/>
      <c r="AC57" s="100"/>
    </row>
    <row r="58" spans="2:29" ht="12" customHeight="1" thickBot="1">
      <c r="B58" s="130"/>
      <c r="C58" s="131"/>
      <c r="D58" s="131"/>
      <c r="E58" s="131"/>
      <c r="F58" s="132"/>
      <c r="G58" s="137"/>
      <c r="H58" s="138"/>
      <c r="I58" s="64"/>
      <c r="L58" s="65" t="s">
        <v>99</v>
      </c>
      <c r="M58" s="93">
        <v>3.33</v>
      </c>
      <c r="N58" s="94"/>
      <c r="T58" s="98"/>
      <c r="U58" s="99"/>
      <c r="V58" s="99"/>
      <c r="W58" s="99"/>
      <c r="X58" s="99"/>
      <c r="Y58" s="99"/>
      <c r="Z58" s="99"/>
      <c r="AA58" s="99"/>
      <c r="AB58" s="99"/>
      <c r="AC58" s="100"/>
    </row>
    <row r="59" spans="2:29" ht="12" customHeight="1">
      <c r="B59" s="66" t="s">
        <v>100</v>
      </c>
      <c r="C59" s="67"/>
      <c r="D59" s="67"/>
      <c r="E59" s="67"/>
      <c r="F59" s="67"/>
      <c r="G59" s="68"/>
      <c r="H59" s="68"/>
      <c r="I59" s="64"/>
      <c r="L59" s="69" t="s">
        <v>101</v>
      </c>
      <c r="M59" s="93">
        <v>2.31</v>
      </c>
      <c r="N59" s="94"/>
      <c r="T59" s="98"/>
      <c r="U59" s="99"/>
      <c r="V59" s="99"/>
      <c r="W59" s="99"/>
      <c r="X59" s="99"/>
      <c r="Y59" s="99"/>
      <c r="Z59" s="99"/>
      <c r="AA59" s="99"/>
      <c r="AB59" s="99"/>
      <c r="AC59" s="100"/>
    </row>
    <row r="60" spans="2:29" ht="12" customHeight="1">
      <c r="B60" s="67"/>
      <c r="C60" s="67"/>
      <c r="D60" s="67"/>
      <c r="E60" s="67"/>
      <c r="F60" s="67"/>
      <c r="G60" s="70"/>
      <c r="H60" s="70"/>
      <c r="L60" s="69" t="s">
        <v>102</v>
      </c>
      <c r="M60" s="93">
        <v>1.3</v>
      </c>
      <c r="N60" s="94"/>
      <c r="T60" s="98"/>
      <c r="U60" s="99"/>
      <c r="V60" s="99"/>
      <c r="W60" s="99"/>
      <c r="X60" s="99"/>
      <c r="Y60" s="99"/>
      <c r="Z60" s="99"/>
      <c r="AA60" s="99"/>
      <c r="AB60" s="99"/>
      <c r="AC60" s="100"/>
    </row>
    <row r="61" spans="1:29" ht="12" customHeight="1">
      <c r="A61" s="106" t="s">
        <v>79</v>
      </c>
      <c r="B61" s="106"/>
      <c r="C61" s="106"/>
      <c r="D61" s="106"/>
      <c r="E61" s="106"/>
      <c r="F61" s="106"/>
      <c r="G61" s="106"/>
      <c r="H61" s="106"/>
      <c r="I61" s="106"/>
      <c r="L61" s="69" t="s">
        <v>103</v>
      </c>
      <c r="M61" s="93">
        <v>0.824</v>
      </c>
      <c r="N61" s="94"/>
      <c r="T61" s="98"/>
      <c r="U61" s="99"/>
      <c r="V61" s="99"/>
      <c r="W61" s="99"/>
      <c r="X61" s="99"/>
      <c r="Y61" s="99"/>
      <c r="Z61" s="99"/>
      <c r="AA61" s="99"/>
      <c r="AB61" s="99"/>
      <c r="AC61" s="100"/>
    </row>
    <row r="62" spans="1:29" ht="12" customHeight="1">
      <c r="A62" s="106"/>
      <c r="B62" s="106"/>
      <c r="C62" s="106"/>
      <c r="D62" s="106"/>
      <c r="E62" s="106"/>
      <c r="F62" s="106"/>
      <c r="G62" s="106"/>
      <c r="H62" s="106"/>
      <c r="I62" s="106"/>
      <c r="L62" s="69" t="s">
        <v>104</v>
      </c>
      <c r="M62" s="93">
        <v>0.487</v>
      </c>
      <c r="N62" s="94"/>
      <c r="T62" s="101"/>
      <c r="U62" s="102"/>
      <c r="V62" s="102"/>
      <c r="W62" s="102"/>
      <c r="X62" s="102"/>
      <c r="Y62" s="102"/>
      <c r="Z62" s="102"/>
      <c r="AA62" s="102"/>
      <c r="AB62" s="102"/>
      <c r="AC62" s="103"/>
    </row>
    <row r="63" spans="2:14" ht="12" customHeight="1">
      <c r="B63" s="107" t="str">
        <f>IF(C26="単相2線式100V",IF(G56&gt;2,"簡易計算の結果、逆潮流による電圧上昇値が標準電圧の2％を超えています。","簡易計算の結果、逆潮流による電圧上昇値が標準電圧の2％以内となります。"),IF(C26="単相3線式100/200V",IF(G56&gt;2,"簡易計算の結果、逆潮流による電圧上昇値が標準電圧の2％を超えています。","簡易計算の結果、逆潮流による電圧上昇値が標準電圧の2％以内となります。"),IF(C26="単相2線式200V",IF(G56&gt;4,"簡易計算の結果、逆潮流による電圧上昇値が標準電圧の2％を超えています。","簡易計算の結果、逆潮流による電圧上昇値が標準電圧の2％以内となります。"),IF(C26="三相200V",IF(G56&gt;4,"簡易計算の結果、逆潮流による電圧上昇値が標準電圧の2％を超えています。","簡易計算の結果、逆潮流による電圧上昇値が標準電圧の2％以内となります。")))))</f>
        <v>簡易計算の結果、逆潮流による電圧上昇値が標準電圧の2％を超えています。</v>
      </c>
      <c r="C63" s="108"/>
      <c r="D63" s="108"/>
      <c r="E63" s="108"/>
      <c r="F63" s="108"/>
      <c r="G63" s="108"/>
      <c r="H63" s="108"/>
      <c r="I63" s="108"/>
      <c r="J63" s="109"/>
      <c r="L63" s="71" t="s">
        <v>105</v>
      </c>
      <c r="M63" s="91">
        <v>0.303</v>
      </c>
      <c r="N63" s="92"/>
    </row>
    <row r="64" spans="1:14" ht="12" customHeight="1">
      <c r="A64" s="72"/>
      <c r="B64" s="110"/>
      <c r="C64" s="111"/>
      <c r="D64" s="111"/>
      <c r="E64" s="111"/>
      <c r="F64" s="111"/>
      <c r="G64" s="111"/>
      <c r="H64" s="111"/>
      <c r="I64" s="111"/>
      <c r="J64" s="112"/>
      <c r="L64" s="73" t="s">
        <v>106</v>
      </c>
      <c r="M64" s="91">
        <v>0.18</v>
      </c>
      <c r="N64" s="92"/>
    </row>
    <row r="65" spans="1:14" ht="12" customHeight="1">
      <c r="A65" s="72"/>
      <c r="B65" s="110"/>
      <c r="C65" s="111"/>
      <c r="D65" s="111"/>
      <c r="E65" s="111"/>
      <c r="F65" s="111"/>
      <c r="G65" s="111"/>
      <c r="H65" s="111"/>
      <c r="I65" s="111"/>
      <c r="J65" s="112"/>
      <c r="L65" s="73" t="s">
        <v>107</v>
      </c>
      <c r="M65" s="91">
        <v>0.118</v>
      </c>
      <c r="N65" s="92"/>
    </row>
    <row r="66" spans="1:14" ht="12" customHeight="1">
      <c r="A66" s="74"/>
      <c r="B66" s="75" t="s">
        <v>77</v>
      </c>
      <c r="C66" s="104" t="s">
        <v>78</v>
      </c>
      <c r="D66" s="104"/>
      <c r="E66" s="104"/>
      <c r="F66" s="104"/>
      <c r="G66" s="104"/>
      <c r="H66" s="104"/>
      <c r="I66" s="104"/>
      <c r="J66" s="104"/>
      <c r="L66" s="73" t="s">
        <v>108</v>
      </c>
      <c r="M66" s="91">
        <v>0.0922</v>
      </c>
      <c r="N66" s="92"/>
    </row>
    <row r="67" spans="1:14" ht="12" customHeight="1">
      <c r="A67" s="72"/>
      <c r="B67" s="76"/>
      <c r="C67" s="105"/>
      <c r="D67" s="105"/>
      <c r="E67" s="105"/>
      <c r="F67" s="105"/>
      <c r="G67" s="105"/>
      <c r="H67" s="105"/>
      <c r="I67" s="105"/>
      <c r="J67" s="105"/>
      <c r="L67" s="73" t="s">
        <v>109</v>
      </c>
      <c r="M67" s="91">
        <v>0.0722</v>
      </c>
      <c r="N67" s="92"/>
    </row>
    <row r="68" spans="1:14" ht="22.5" customHeight="1">
      <c r="A68" s="77"/>
      <c r="B68" s="76"/>
      <c r="C68" s="105"/>
      <c r="D68" s="105"/>
      <c r="E68" s="105"/>
      <c r="F68" s="105"/>
      <c r="G68" s="105"/>
      <c r="H68" s="105"/>
      <c r="I68" s="105"/>
      <c r="J68" s="105"/>
      <c r="L68" s="78" t="s">
        <v>73</v>
      </c>
      <c r="N68" s="79"/>
    </row>
    <row r="69" ht="5.25" customHeight="1"/>
    <row r="70" ht="18" customHeight="1"/>
    <row r="71" spans="1:17" ht="14.25" customHeight="1">
      <c r="A71" s="80"/>
      <c r="B71" s="9"/>
      <c r="C71" s="72"/>
      <c r="D71" s="72"/>
      <c r="E71" s="72"/>
      <c r="F71" s="72"/>
      <c r="G71" s="72"/>
      <c r="H71" s="72"/>
      <c r="I71" s="72"/>
      <c r="J71" s="72"/>
      <c r="K71" s="72"/>
      <c r="L71" s="72"/>
      <c r="M71" s="72"/>
      <c r="N71" s="72"/>
      <c r="O71" s="72"/>
      <c r="P71" s="72"/>
      <c r="Q71" s="72"/>
    </row>
    <row r="72" spans="2:18" s="72" customFormat="1" ht="14.25" customHeight="1">
      <c r="B72" s="9"/>
      <c r="R72" s="3"/>
    </row>
    <row r="73" spans="2:29" s="72" customFormat="1" ht="14.25" customHeight="1">
      <c r="B73" s="9"/>
      <c r="R73" s="3"/>
      <c r="T73" s="3"/>
      <c r="U73" s="3"/>
      <c r="V73" s="3"/>
      <c r="W73" s="3"/>
      <c r="X73" s="3"/>
      <c r="Y73" s="3"/>
      <c r="Z73" s="3"/>
      <c r="AA73" s="3"/>
      <c r="AB73" s="3"/>
      <c r="AC73" s="3"/>
    </row>
    <row r="74" spans="2:29" s="72" customFormat="1" ht="14.25" customHeight="1">
      <c r="B74" s="9"/>
      <c r="R74" s="3"/>
      <c r="T74" s="3"/>
      <c r="U74" s="3"/>
      <c r="V74" s="3"/>
      <c r="W74" s="3"/>
      <c r="X74" s="3"/>
      <c r="Y74" s="3"/>
      <c r="Z74" s="3"/>
      <c r="AA74" s="3"/>
      <c r="AB74" s="3"/>
      <c r="AC74" s="3"/>
    </row>
    <row r="75" spans="2:29" s="72" customFormat="1" ht="14.25" customHeight="1">
      <c r="B75" s="9"/>
      <c r="T75" s="3"/>
      <c r="U75" s="3"/>
      <c r="V75" s="3"/>
      <c r="W75" s="3"/>
      <c r="X75" s="3"/>
      <c r="Y75" s="3"/>
      <c r="Z75" s="3"/>
      <c r="AA75" s="3"/>
      <c r="AB75" s="3"/>
      <c r="AC75" s="3"/>
    </row>
    <row r="76" spans="2:29" s="72" customFormat="1" ht="4.5" customHeight="1">
      <c r="B76" s="9"/>
      <c r="T76" s="3"/>
      <c r="U76" s="3"/>
      <c r="V76" s="3"/>
      <c r="W76" s="3"/>
      <c r="X76" s="3"/>
      <c r="Y76" s="3"/>
      <c r="Z76" s="3"/>
      <c r="AA76" s="3"/>
      <c r="AB76" s="3"/>
      <c r="AC76" s="3"/>
    </row>
    <row r="77" spans="1:22" s="72" customFormat="1" ht="14.25" customHeight="1">
      <c r="A77" s="80"/>
      <c r="B77" s="9"/>
      <c r="T77" s="3"/>
      <c r="U77" s="3"/>
      <c r="V77" s="3"/>
    </row>
    <row r="78" spans="2:29" s="72" customFormat="1" ht="14.25" customHeight="1">
      <c r="B78" s="9"/>
      <c r="T78" s="3"/>
      <c r="U78" s="3"/>
      <c r="W78" s="3"/>
      <c r="X78" s="3"/>
      <c r="Y78" s="3"/>
      <c r="Z78" s="3"/>
      <c r="AA78" s="3"/>
      <c r="AB78" s="3"/>
      <c r="AC78" s="3"/>
    </row>
    <row r="79" spans="2:22" s="72" customFormat="1" ht="6" customHeight="1">
      <c r="B79" s="9"/>
      <c r="T79" s="3"/>
      <c r="U79" s="3"/>
      <c r="V79" s="3"/>
    </row>
    <row r="80" spans="1:22" s="72" customFormat="1" ht="14.25" customHeight="1">
      <c r="A80" s="80"/>
      <c r="B80" s="9"/>
      <c r="V80" s="3"/>
    </row>
    <row r="81" s="72" customFormat="1" ht="14.25" customHeight="1" hidden="1">
      <c r="B81" s="9"/>
    </row>
    <row r="82" spans="1:17" s="72" customFormat="1" ht="6.75" customHeight="1" hidden="1">
      <c r="A82" s="3"/>
      <c r="B82" s="3"/>
      <c r="C82" s="3"/>
      <c r="D82" s="3"/>
      <c r="E82" s="3"/>
      <c r="F82" s="3"/>
      <c r="G82" s="12" t="s">
        <v>2</v>
      </c>
      <c r="H82" s="3"/>
      <c r="I82" s="3"/>
      <c r="J82" s="3"/>
      <c r="K82" s="3"/>
      <c r="L82" s="3"/>
      <c r="M82" s="3"/>
      <c r="N82" s="3"/>
      <c r="O82" s="3"/>
      <c r="P82" s="3"/>
      <c r="Q82" s="3"/>
    </row>
    <row r="83" spans="1:29" ht="13.5" hidden="1">
      <c r="A83" s="9"/>
      <c r="B83" s="81"/>
      <c r="C83" s="72"/>
      <c r="D83" s="72"/>
      <c r="E83" s="72"/>
      <c r="F83" s="72"/>
      <c r="G83" s="13" t="s">
        <v>3</v>
      </c>
      <c r="H83" s="72"/>
      <c r="I83" s="7"/>
      <c r="J83" s="82"/>
      <c r="K83" s="82"/>
      <c r="L83" s="82"/>
      <c r="M83" s="82"/>
      <c r="N83" s="82"/>
      <c r="O83" s="82"/>
      <c r="P83" s="82"/>
      <c r="Q83" s="72"/>
      <c r="R83" s="72"/>
      <c r="S83" s="72"/>
      <c r="T83" s="72"/>
      <c r="U83" s="72"/>
      <c r="V83" s="72"/>
      <c r="W83" s="72"/>
      <c r="X83" s="72"/>
      <c r="Y83" s="72"/>
      <c r="Z83" s="72"/>
      <c r="AA83" s="72"/>
      <c r="AB83" s="72"/>
      <c r="AC83" s="72"/>
    </row>
    <row r="84" spans="1:19" s="72" customFormat="1" ht="13.5" hidden="1">
      <c r="A84" s="9"/>
      <c r="G84" s="13" t="s">
        <v>4</v>
      </c>
      <c r="I84" s="7"/>
      <c r="J84" s="82"/>
      <c r="K84" s="82"/>
      <c r="L84" s="82"/>
      <c r="M84" s="82"/>
      <c r="N84" s="82"/>
      <c r="O84" s="82"/>
      <c r="P84" s="82"/>
      <c r="S84" s="3"/>
    </row>
    <row r="85" spans="1:7" s="72" customFormat="1" ht="13.5" hidden="1">
      <c r="A85" s="83"/>
      <c r="B85" s="9"/>
      <c r="G85" s="13" t="s">
        <v>5</v>
      </c>
    </row>
    <row r="86" spans="2:18" s="72" customFormat="1" ht="14.25" customHeight="1" hidden="1">
      <c r="B86" s="9"/>
      <c r="G86" s="13" t="s">
        <v>6</v>
      </c>
      <c r="R86" s="3"/>
    </row>
    <row r="87" spans="2:7" s="72" customFormat="1" ht="14.25" customHeight="1" hidden="1">
      <c r="B87" s="9"/>
      <c r="G87" s="16"/>
    </row>
    <row r="88" s="72" customFormat="1" ht="14.25" customHeight="1" hidden="1">
      <c r="B88" s="9"/>
    </row>
    <row r="89" s="72" customFormat="1" ht="14.25" customHeight="1">
      <c r="B89" s="9"/>
    </row>
    <row r="90" spans="2:29" s="72" customFormat="1" ht="14.25" customHeight="1">
      <c r="B90" s="9"/>
      <c r="W90" s="3"/>
      <c r="X90" s="3"/>
      <c r="Y90" s="3"/>
      <c r="Z90" s="3"/>
      <c r="AA90" s="3"/>
      <c r="AB90" s="3"/>
      <c r="AC90" s="3"/>
    </row>
    <row r="91" spans="1:21" s="72" customFormat="1" ht="14.25" customHeight="1">
      <c r="A91" s="83"/>
      <c r="B91" s="9"/>
      <c r="T91" s="3"/>
      <c r="U91" s="3"/>
    </row>
    <row r="92" spans="2:22" s="72" customFormat="1" ht="14.25" customHeight="1">
      <c r="B92" s="9"/>
      <c r="V92" s="3"/>
    </row>
    <row r="93" s="72" customFormat="1" ht="14.25" customHeight="1">
      <c r="B93" s="9"/>
    </row>
    <row r="94" spans="1:2" s="72" customFormat="1" ht="14.25" customHeight="1">
      <c r="A94" s="83"/>
      <c r="B94" s="9"/>
    </row>
    <row r="95" s="72" customFormat="1" ht="14.25" customHeight="1">
      <c r="B95" s="9"/>
    </row>
    <row r="96" spans="1:17" s="72" customFormat="1" ht="14.25" customHeight="1">
      <c r="A96" s="3"/>
      <c r="B96" s="3"/>
      <c r="C96" s="3"/>
      <c r="D96" s="3"/>
      <c r="E96" s="3"/>
      <c r="F96" s="3"/>
      <c r="G96" s="3"/>
      <c r="H96" s="3"/>
      <c r="I96" s="3"/>
      <c r="J96" s="3"/>
      <c r="K96" s="3"/>
      <c r="L96" s="3"/>
      <c r="M96" s="3"/>
      <c r="N96" s="3"/>
      <c r="O96" s="3"/>
      <c r="P96" s="3"/>
      <c r="Q96" s="3"/>
    </row>
    <row r="97" spans="18:29" ht="13.5">
      <c r="R97" s="72"/>
      <c r="S97" s="72"/>
      <c r="T97" s="72"/>
      <c r="U97" s="72"/>
      <c r="V97" s="72"/>
      <c r="W97" s="72"/>
      <c r="X97" s="72"/>
      <c r="Y97" s="72"/>
      <c r="Z97" s="72"/>
      <c r="AA97" s="72"/>
      <c r="AB97" s="72"/>
      <c r="AC97" s="72"/>
    </row>
    <row r="98" spans="18:29" ht="13.5">
      <c r="R98" s="72"/>
      <c r="T98" s="72"/>
      <c r="U98" s="72"/>
      <c r="V98" s="72"/>
      <c r="W98" s="72"/>
      <c r="X98" s="72"/>
      <c r="Y98" s="72"/>
      <c r="Z98" s="72"/>
      <c r="AA98" s="72"/>
      <c r="AB98" s="72"/>
      <c r="AC98" s="72"/>
    </row>
    <row r="99" spans="18:29" ht="13.5">
      <c r="R99" s="72"/>
      <c r="T99" s="72"/>
      <c r="U99" s="72"/>
      <c r="V99" s="72"/>
      <c r="W99" s="72"/>
      <c r="X99" s="72"/>
      <c r="Y99" s="72"/>
      <c r="Z99" s="72"/>
      <c r="AA99" s="72"/>
      <c r="AB99" s="72"/>
      <c r="AC99" s="72"/>
    </row>
    <row r="100" spans="20:29" ht="13.5">
      <c r="T100" s="72"/>
      <c r="U100" s="72"/>
      <c r="V100" s="72"/>
      <c r="W100" s="72"/>
      <c r="X100" s="72"/>
      <c r="Y100" s="72"/>
      <c r="Z100" s="72"/>
      <c r="AA100" s="72"/>
      <c r="AB100" s="72"/>
      <c r="AC100" s="72"/>
    </row>
    <row r="101" spans="20:29" ht="13.5">
      <c r="T101" s="72"/>
      <c r="U101" s="72"/>
      <c r="V101" s="72"/>
      <c r="W101" s="72"/>
      <c r="X101" s="72"/>
      <c r="Y101" s="72"/>
      <c r="Z101" s="72"/>
      <c r="AA101" s="72"/>
      <c r="AB101" s="72"/>
      <c r="AC101" s="72"/>
    </row>
    <row r="102" spans="20:29" ht="13.5">
      <c r="T102" s="72"/>
      <c r="U102" s="72"/>
      <c r="V102" s="72"/>
      <c r="W102" s="72"/>
      <c r="X102" s="72"/>
      <c r="Y102" s="72"/>
      <c r="Z102" s="72"/>
      <c r="AA102" s="72"/>
      <c r="AB102" s="72"/>
      <c r="AC102" s="72"/>
    </row>
    <row r="103" spans="20:29" ht="13.5">
      <c r="T103" s="72"/>
      <c r="U103" s="72"/>
      <c r="V103" s="72"/>
      <c r="W103" s="72"/>
      <c r="X103" s="72"/>
      <c r="Y103" s="72"/>
      <c r="Z103" s="72"/>
      <c r="AA103" s="72"/>
      <c r="AB103" s="72"/>
      <c r="AC103" s="72"/>
    </row>
    <row r="104" spans="20:22" ht="13.5">
      <c r="T104" s="72"/>
      <c r="U104" s="72"/>
      <c r="V104" s="72"/>
    </row>
    <row r="105" ht="13.5">
      <c r="V105" s="72"/>
    </row>
  </sheetData>
  <sheetProtection password="C245" sheet="1"/>
  <mergeCells count="37">
    <mergeCell ref="I45:J45"/>
    <mergeCell ref="B3:N3"/>
    <mergeCell ref="H5:I5"/>
    <mergeCell ref="J5:O5"/>
    <mergeCell ref="H6:I6"/>
    <mergeCell ref="J6:O6"/>
    <mergeCell ref="C26:G26"/>
    <mergeCell ref="M55:N55"/>
    <mergeCell ref="B33:D33"/>
    <mergeCell ref="B41:C41"/>
    <mergeCell ref="I41:J41"/>
    <mergeCell ref="B56:F58"/>
    <mergeCell ref="G56:H58"/>
    <mergeCell ref="M56:N56"/>
    <mergeCell ref="B43:C43"/>
    <mergeCell ref="I43:J43"/>
    <mergeCell ref="B45:C45"/>
    <mergeCell ref="M61:N61"/>
    <mergeCell ref="M62:N62"/>
    <mergeCell ref="B63:J65"/>
    <mergeCell ref="M63:N63"/>
    <mergeCell ref="M64:N64"/>
    <mergeCell ref="B50:F50"/>
    <mergeCell ref="I50:M50"/>
    <mergeCell ref="A52:I53"/>
    <mergeCell ref="A54:H55"/>
    <mergeCell ref="M54:N54"/>
    <mergeCell ref="M65:N65"/>
    <mergeCell ref="M57:N57"/>
    <mergeCell ref="M58:N58"/>
    <mergeCell ref="M59:N59"/>
    <mergeCell ref="T10:AC62"/>
    <mergeCell ref="C66:J68"/>
    <mergeCell ref="M66:N66"/>
    <mergeCell ref="M67:N67"/>
    <mergeCell ref="M60:N60"/>
    <mergeCell ref="A61:I62"/>
  </mergeCells>
  <conditionalFormatting sqref="B63 B66">
    <cfRule type="cellIs" priority="1" dxfId="2" operator="equal" stopIfTrue="1">
      <formula>"簡易計算の結果、逆潮流による電圧上昇値が標準電圧の2％を超えています。"</formula>
    </cfRule>
  </conditionalFormatting>
  <dataValidations count="3">
    <dataValidation type="list" allowBlank="1" showInputMessage="1" showErrorMessage="1" sqref="C26:D26">
      <formula1>$G$83:$G$87</formula1>
    </dataValidation>
    <dataValidation type="list" allowBlank="1" showInputMessage="1" showErrorMessage="1" sqref="F41">
      <formula1>$L$55:$L$62</formula1>
    </dataValidation>
    <dataValidation type="list" allowBlank="1" showInputMessage="1" showErrorMessage="1" sqref="N41 L41 G41 E41">
      <formula1>$L$55:$L$67</formula1>
    </dataValidation>
  </dataValidations>
  <printOptions/>
  <pageMargins left="1.1" right="0.21" top="0.38" bottom="0.22" header="0.25" footer="0.2"/>
  <pageSetup fitToHeight="1" fitToWidth="1" horizontalDpi="600" verticalDpi="600" orientation="landscape" paperSize="8" scale="99" r:id="rId4"/>
  <drawing r:id="rId3"/>
  <legacyDrawing r:id="rId2"/>
</worksheet>
</file>

<file path=xl/worksheets/sheet2.xml><?xml version="1.0" encoding="utf-8"?>
<worksheet xmlns="http://schemas.openxmlformats.org/spreadsheetml/2006/main" xmlns:r="http://schemas.openxmlformats.org/officeDocument/2006/relationships">
  <dimension ref="A1:AE105"/>
  <sheetViews>
    <sheetView showGridLines="0" tabSelected="1" view="pageBreakPreview" zoomScale="115" zoomScaleNormal="85" zoomScaleSheetLayoutView="115" zoomScalePageLayoutView="0" workbookViewId="0" topLeftCell="A1">
      <selection activeCell="L17" sqref="L17"/>
    </sheetView>
  </sheetViews>
  <sheetFormatPr defaultColWidth="8.796875" defaultRowHeight="14.25"/>
  <cols>
    <col min="1" max="1" width="7.5" style="3" customWidth="1"/>
    <col min="2" max="3" width="8.59765625" style="3" customWidth="1"/>
    <col min="4" max="4" width="2.09765625" style="3" customWidth="1"/>
    <col min="5" max="5" width="8.59765625" style="3" customWidth="1"/>
    <col min="6" max="6" width="3" style="3" customWidth="1"/>
    <col min="7" max="8" width="8.59765625" style="3" customWidth="1"/>
    <col min="9" max="9" width="10" style="3" customWidth="1"/>
    <col min="10" max="10" width="8.59765625" style="3" customWidth="1"/>
    <col min="11" max="11" width="2.09765625" style="3" customWidth="1"/>
    <col min="12" max="12" width="8.59765625" style="3" customWidth="1"/>
    <col min="13" max="13" width="3" style="3" customWidth="1"/>
    <col min="14" max="14" width="8.59765625" style="3" customWidth="1"/>
    <col min="15" max="20" width="2.09765625" style="3" customWidth="1"/>
    <col min="21" max="21" width="12.69921875" style="3" hidden="1" customWidth="1"/>
    <col min="22" max="22" width="14.19921875" style="3" hidden="1" customWidth="1"/>
    <col min="23" max="16384" width="9" style="3" customWidth="1"/>
  </cols>
  <sheetData>
    <row r="1" ht="13.5">
      <c r="N1" s="4" t="s">
        <v>116</v>
      </c>
    </row>
    <row r="2" ht="13.5"/>
    <row r="3" spans="1:17" ht="17.25">
      <c r="A3" s="5"/>
      <c r="B3" s="139" t="s">
        <v>1</v>
      </c>
      <c r="C3" s="139"/>
      <c r="D3" s="139"/>
      <c r="E3" s="139"/>
      <c r="F3" s="139"/>
      <c r="G3" s="139"/>
      <c r="H3" s="139"/>
      <c r="I3" s="139"/>
      <c r="J3" s="139"/>
      <c r="K3" s="139"/>
      <c r="L3" s="139"/>
      <c r="M3" s="139"/>
      <c r="N3" s="139"/>
      <c r="O3" s="5"/>
      <c r="P3" s="5"/>
      <c r="Q3" s="5"/>
    </row>
    <row r="4" ht="3.75" customHeight="1">
      <c r="A4" s="6"/>
    </row>
    <row r="5" spans="1:16" ht="13.5">
      <c r="A5" s="7"/>
      <c r="H5" s="142"/>
      <c r="I5" s="142"/>
      <c r="J5" s="141"/>
      <c r="K5" s="141"/>
      <c r="L5" s="141"/>
      <c r="M5" s="141"/>
      <c r="N5" s="141"/>
      <c r="O5" s="141"/>
      <c r="P5" s="8"/>
    </row>
    <row r="6" spans="1:22" ht="13.5">
      <c r="A6" s="9"/>
      <c r="B6" s="10"/>
      <c r="G6" s="11"/>
      <c r="H6" s="140"/>
      <c r="I6" s="140"/>
      <c r="J6" s="143"/>
      <c r="K6" s="143"/>
      <c r="L6" s="143"/>
      <c r="M6" s="143"/>
      <c r="N6" s="143"/>
      <c r="O6" s="143"/>
      <c r="V6" s="12" t="s">
        <v>2</v>
      </c>
    </row>
    <row r="7" spans="21:22" ht="13.5">
      <c r="U7" s="10"/>
      <c r="V7" s="13" t="s">
        <v>3</v>
      </c>
    </row>
    <row r="8" spans="21:22" ht="13.5">
      <c r="U8" s="14"/>
      <c r="V8" s="13" t="s">
        <v>4</v>
      </c>
    </row>
    <row r="9" ht="12.75" customHeight="1">
      <c r="V9" s="13" t="s">
        <v>5</v>
      </c>
    </row>
    <row r="10" spans="22:23" ht="13.5">
      <c r="V10" s="13" t="s">
        <v>6</v>
      </c>
      <c r="W10" s="15"/>
    </row>
    <row r="11" spans="22:23" ht="13.5">
      <c r="V11" s="16"/>
      <c r="W11" s="15"/>
    </row>
    <row r="12" spans="3:4" ht="6.75" customHeight="1">
      <c r="C12" s="15"/>
      <c r="D12" s="15"/>
    </row>
    <row r="13" spans="1:14" ht="12.75" customHeight="1">
      <c r="A13" s="14"/>
      <c r="B13" s="14"/>
      <c r="I13" s="8"/>
      <c r="J13" s="8"/>
      <c r="K13" s="8"/>
      <c r="L13" s="8"/>
      <c r="M13" s="8"/>
      <c r="N13" s="8"/>
    </row>
    <row r="14" spans="1:4" ht="13.5">
      <c r="A14" s="10"/>
      <c r="C14" s="15"/>
      <c r="D14" s="15"/>
    </row>
    <row r="15" spans="1:4" ht="6.75" customHeight="1">
      <c r="A15" s="10"/>
      <c r="C15" s="15"/>
      <c r="D15" s="15"/>
    </row>
    <row r="16" ht="13.5">
      <c r="A16" s="10"/>
    </row>
    <row r="17" spans="1:9" ht="13.5">
      <c r="A17" s="10"/>
      <c r="B17" s="8"/>
      <c r="C17" s="8"/>
      <c r="D17" s="8"/>
      <c r="E17" s="8"/>
      <c r="F17" s="8"/>
      <c r="G17" s="8"/>
      <c r="H17" s="8"/>
      <c r="I17" s="8"/>
    </row>
    <row r="18" spans="1:9" ht="13.5" customHeight="1">
      <c r="A18" s="10"/>
      <c r="B18" s="8"/>
      <c r="C18" s="8"/>
      <c r="D18" s="8"/>
      <c r="E18" s="8"/>
      <c r="F18" s="8"/>
      <c r="G18" s="8"/>
      <c r="H18" s="8"/>
      <c r="I18" s="8"/>
    </row>
    <row r="19" spans="1:9" ht="15.75">
      <c r="A19" s="17" t="s">
        <v>7</v>
      </c>
      <c r="B19" s="8"/>
      <c r="E19" s="8"/>
      <c r="F19" s="8"/>
      <c r="G19" s="8"/>
      <c r="H19" s="8"/>
      <c r="I19" s="8"/>
    </row>
    <row r="20" spans="1:9" ht="13.5">
      <c r="A20" s="18" t="s">
        <v>8</v>
      </c>
      <c r="B20" s="8"/>
      <c r="E20" s="8"/>
      <c r="F20" s="8"/>
      <c r="G20" s="8"/>
      <c r="H20" s="8"/>
      <c r="I20" s="8"/>
    </row>
    <row r="21" ht="4.5" customHeight="1">
      <c r="A21" s="19"/>
    </row>
    <row r="22" spans="1:9" ht="13.5" customHeight="1">
      <c r="A22" s="8" t="s">
        <v>9</v>
      </c>
      <c r="B22" s="8"/>
      <c r="C22" s="8"/>
      <c r="D22" s="8"/>
      <c r="E22" s="8"/>
      <c r="F22" s="8"/>
      <c r="G22" s="8"/>
      <c r="H22" s="8"/>
      <c r="I22" s="8"/>
    </row>
    <row r="23" spans="1:9" ht="15.75">
      <c r="A23" s="8" t="s">
        <v>10</v>
      </c>
      <c r="B23" s="8"/>
      <c r="C23" s="8"/>
      <c r="D23" s="8"/>
      <c r="E23" s="8"/>
      <c r="F23" s="8"/>
      <c r="G23" s="8"/>
      <c r="H23" s="8"/>
      <c r="I23" s="8"/>
    </row>
    <row r="24" spans="1:9" ht="13.5">
      <c r="A24" s="19" t="s">
        <v>11</v>
      </c>
      <c r="B24" s="8"/>
      <c r="C24" s="8"/>
      <c r="D24" s="8"/>
      <c r="E24" s="8"/>
      <c r="F24" s="8"/>
      <c r="G24" s="8"/>
      <c r="H24" s="8"/>
      <c r="I24" s="8"/>
    </row>
    <row r="25" spans="1:9" ht="6" customHeight="1">
      <c r="A25" s="19"/>
      <c r="B25" s="8"/>
      <c r="C25" s="8"/>
      <c r="D25" s="8"/>
      <c r="E25" s="8"/>
      <c r="F25" s="8"/>
      <c r="G25" s="8"/>
      <c r="H25" s="8"/>
      <c r="I25" s="8"/>
    </row>
    <row r="26" spans="1:10" ht="20.25" customHeight="1">
      <c r="A26" s="19"/>
      <c r="B26" s="20" t="s">
        <v>2</v>
      </c>
      <c r="C26" s="147"/>
      <c r="D26" s="148"/>
      <c r="E26" s="148"/>
      <c r="F26" s="148"/>
      <c r="G26" s="149"/>
      <c r="H26" s="21" t="s">
        <v>12</v>
      </c>
      <c r="I26" s="13">
        <f>IF(C26=$V$7,2,IF(C26=$V$8,1,IF(C26=$V$9,2,IF(C26=$V$10,SQRT(3),0))))</f>
        <v>0</v>
      </c>
      <c r="J26" s="3" t="s">
        <v>13</v>
      </c>
    </row>
    <row r="27" spans="1:9" ht="8.25" customHeight="1">
      <c r="A27" s="19"/>
      <c r="B27" s="8"/>
      <c r="C27" s="8"/>
      <c r="D27" s="8"/>
      <c r="E27" s="8"/>
      <c r="F27" s="8"/>
      <c r="G27" s="8"/>
      <c r="H27" s="8"/>
      <c r="I27" s="8"/>
    </row>
    <row r="28" ht="13.5">
      <c r="A28" s="8" t="s">
        <v>14</v>
      </c>
    </row>
    <row r="29" spans="1:8" ht="13.5">
      <c r="A29" s="8" t="s">
        <v>15</v>
      </c>
      <c r="H29" s="3" t="s">
        <v>74</v>
      </c>
    </row>
    <row r="30" spans="1:9" ht="13.5">
      <c r="A30" s="8" t="s">
        <v>16</v>
      </c>
      <c r="B30" s="8"/>
      <c r="C30" s="8"/>
      <c r="D30" s="8"/>
      <c r="E30" s="8"/>
      <c r="F30" s="8"/>
      <c r="G30" s="8"/>
      <c r="H30" s="8" t="s">
        <v>75</v>
      </c>
      <c r="I30" s="8"/>
    </row>
    <row r="31" spans="1:9" ht="13.5">
      <c r="A31" s="8" t="s">
        <v>17</v>
      </c>
      <c r="B31" s="8"/>
      <c r="C31" s="8"/>
      <c r="D31" s="8"/>
      <c r="E31" s="8"/>
      <c r="F31" s="8"/>
      <c r="G31" s="8"/>
      <c r="H31" s="8" t="s">
        <v>76</v>
      </c>
      <c r="I31" s="8"/>
    </row>
    <row r="32" spans="1:9" ht="6" customHeight="1">
      <c r="A32" s="8"/>
      <c r="B32" s="8"/>
      <c r="C32" s="8"/>
      <c r="D32" s="8"/>
      <c r="E32" s="8"/>
      <c r="F32" s="8"/>
      <c r="G32" s="8"/>
      <c r="H32" s="8"/>
      <c r="I32" s="8"/>
    </row>
    <row r="33" spans="1:10" ht="20.25" customHeight="1">
      <c r="A33" s="8"/>
      <c r="B33" s="119" t="s">
        <v>18</v>
      </c>
      <c r="C33" s="120"/>
      <c r="D33" s="121"/>
      <c r="E33" s="84"/>
      <c r="F33" s="23" t="s">
        <v>19</v>
      </c>
      <c r="G33" s="8"/>
      <c r="H33" s="4" t="s">
        <v>20</v>
      </c>
      <c r="I33" s="24">
        <f>IF(C26=$V$7,ROUND(E33*1000/105,1),IF(C26=$V$8,ROUND(E33*1000/210,1),IF(C26=$V$9,ROUND(E33*1000/210,1),IF(C26=$V$10,ROUND(E33*1000/SQRT(3)/210,1),0))))</f>
        <v>0</v>
      </c>
      <c r="J33" s="3" t="s">
        <v>21</v>
      </c>
    </row>
    <row r="34" spans="1:9" ht="6" customHeight="1">
      <c r="A34" s="8"/>
      <c r="E34" s="8"/>
      <c r="F34" s="8"/>
      <c r="G34" s="8"/>
      <c r="H34" s="8"/>
      <c r="I34" s="8"/>
    </row>
    <row r="35" spans="1:9" ht="12.75" customHeight="1">
      <c r="A35" s="8" t="s">
        <v>22</v>
      </c>
      <c r="B35" s="8"/>
      <c r="C35" s="25"/>
      <c r="D35" s="25"/>
      <c r="E35" s="8"/>
      <c r="F35" s="8"/>
      <c r="G35" s="8"/>
      <c r="H35" s="8"/>
      <c r="I35" s="8"/>
    </row>
    <row r="36" spans="1:9" ht="6" customHeight="1">
      <c r="A36" s="8"/>
      <c r="H36" s="8"/>
      <c r="I36" s="8"/>
    </row>
    <row r="37" spans="2:9" ht="12" customHeight="1">
      <c r="B37" s="3" t="s">
        <v>23</v>
      </c>
      <c r="C37" s="8"/>
      <c r="D37" s="8"/>
      <c r="E37" s="26"/>
      <c r="F37" s="26"/>
      <c r="I37" s="3" t="s">
        <v>24</v>
      </c>
    </row>
    <row r="38" spans="2:14" ht="5.25" customHeight="1">
      <c r="B38" s="27"/>
      <c r="C38" s="28"/>
      <c r="D38" s="28"/>
      <c r="E38" s="28"/>
      <c r="F38" s="28"/>
      <c r="G38" s="29"/>
      <c r="I38" s="27"/>
      <c r="J38" s="28"/>
      <c r="K38" s="28"/>
      <c r="L38" s="28"/>
      <c r="M38" s="28"/>
      <c r="N38" s="29"/>
    </row>
    <row r="39" spans="2:31" ht="13.5">
      <c r="B39" s="30" t="s">
        <v>25</v>
      </c>
      <c r="C39" s="8"/>
      <c r="D39" s="8"/>
      <c r="E39" s="25" t="s">
        <v>26</v>
      </c>
      <c r="F39" s="31"/>
      <c r="G39" s="32" t="s">
        <v>27</v>
      </c>
      <c r="I39" s="30" t="s">
        <v>25</v>
      </c>
      <c r="J39" s="8"/>
      <c r="K39" s="8"/>
      <c r="L39" s="25" t="s">
        <v>28</v>
      </c>
      <c r="M39" s="31"/>
      <c r="N39" s="32" t="s">
        <v>29</v>
      </c>
      <c r="AC39" s="33"/>
      <c r="AE39" s="10"/>
    </row>
    <row r="40" spans="2:14" ht="2.25" customHeight="1">
      <c r="B40" s="30"/>
      <c r="C40" s="8"/>
      <c r="D40" s="8"/>
      <c r="E40" s="34"/>
      <c r="F40" s="11"/>
      <c r="G40" s="35"/>
      <c r="I40" s="30"/>
      <c r="J40" s="8"/>
      <c r="K40" s="8"/>
      <c r="L40" s="8"/>
      <c r="M40" s="8"/>
      <c r="N40" s="35"/>
    </row>
    <row r="41" spans="2:14" ht="13.5">
      <c r="B41" s="122" t="s">
        <v>0</v>
      </c>
      <c r="C41" s="123"/>
      <c r="D41" s="36"/>
      <c r="E41" s="85"/>
      <c r="F41" s="38"/>
      <c r="G41" s="86"/>
      <c r="H41" s="4"/>
      <c r="I41" s="122" t="s">
        <v>0</v>
      </c>
      <c r="J41" s="123"/>
      <c r="K41" s="36"/>
      <c r="L41" s="85"/>
      <c r="M41" s="21"/>
      <c r="N41" s="86"/>
    </row>
    <row r="42" spans="2:14" ht="3" customHeight="1">
      <c r="B42" s="30"/>
      <c r="C42" s="8"/>
      <c r="D42" s="8"/>
      <c r="E42" s="25"/>
      <c r="F42" s="11"/>
      <c r="G42" s="32"/>
      <c r="I42" s="30"/>
      <c r="J42" s="8"/>
      <c r="K42" s="8"/>
      <c r="L42" s="25"/>
      <c r="M42" s="8"/>
      <c r="N42" s="32"/>
    </row>
    <row r="43" spans="2:14" ht="13.5" customHeight="1">
      <c r="B43" s="122" t="s">
        <v>30</v>
      </c>
      <c r="C43" s="123"/>
      <c r="D43" s="40" t="s">
        <v>31</v>
      </c>
      <c r="E43" s="41">
        <f>IF(E41="","",VLOOKUP(E41,$L$55:$M$67,2,FALSE))</f>
      </c>
      <c r="F43" s="42" t="s">
        <v>32</v>
      </c>
      <c r="G43" s="43">
        <f>IF(G41="","",VLOOKUP(G41,$L$55:$M$67,2,FALSE))</f>
      </c>
      <c r="I43" s="122" t="s">
        <v>30</v>
      </c>
      <c r="J43" s="123"/>
      <c r="K43" s="42" t="s">
        <v>33</v>
      </c>
      <c r="L43" s="44">
        <f>IF(L41="","",VLOOKUP(L41,$L$55:$M$67,2,FALSE))</f>
      </c>
      <c r="M43" s="42" t="s">
        <v>34</v>
      </c>
      <c r="N43" s="43">
        <f>IF(N41="","",VLOOKUP(N41,$L$55:$M$67,2,FALSE))</f>
      </c>
    </row>
    <row r="44" spans="2:14" ht="3" customHeight="1">
      <c r="B44" s="30"/>
      <c r="C44" s="8"/>
      <c r="D44" s="45"/>
      <c r="E44" s="25"/>
      <c r="F44" s="46"/>
      <c r="G44" s="32"/>
      <c r="I44" s="30"/>
      <c r="J44" s="8"/>
      <c r="K44" s="46"/>
      <c r="L44" s="25"/>
      <c r="M44" s="46"/>
      <c r="N44" s="32"/>
    </row>
    <row r="45" spans="2:14" ht="13.5" customHeight="1">
      <c r="B45" s="122" t="s">
        <v>35</v>
      </c>
      <c r="C45" s="123"/>
      <c r="D45" s="40" t="s">
        <v>36</v>
      </c>
      <c r="E45" s="88"/>
      <c r="F45" s="42" t="s">
        <v>37</v>
      </c>
      <c r="G45" s="87"/>
      <c r="I45" s="122" t="s">
        <v>35</v>
      </c>
      <c r="J45" s="123"/>
      <c r="K45" s="42" t="s">
        <v>38</v>
      </c>
      <c r="L45" s="88"/>
      <c r="M45" s="42" t="s">
        <v>39</v>
      </c>
      <c r="N45" s="87"/>
    </row>
    <row r="46" spans="2:14" ht="3" customHeight="1">
      <c r="B46" s="30"/>
      <c r="C46" s="8"/>
      <c r="D46" s="45"/>
      <c r="E46" s="25"/>
      <c r="F46" s="46"/>
      <c r="G46" s="32"/>
      <c r="I46" s="30"/>
      <c r="J46" s="8"/>
      <c r="K46" s="46"/>
      <c r="L46" s="25"/>
      <c r="M46" s="46"/>
      <c r="N46" s="32"/>
    </row>
    <row r="47" spans="2:14" ht="12.75" customHeight="1">
      <c r="B47" s="30" t="s">
        <v>40</v>
      </c>
      <c r="C47" s="21"/>
      <c r="D47" s="40" t="s">
        <v>41</v>
      </c>
      <c r="E47" s="48">
        <f>IF(E41="","",ROUND(E43*(E45/1000),3))</f>
      </c>
      <c r="F47" s="42" t="s">
        <v>42</v>
      </c>
      <c r="G47" s="2">
        <f>IF(G41="","",ROUND(G43*(G45/1000),3))</f>
      </c>
      <c r="I47" s="30" t="s">
        <v>40</v>
      </c>
      <c r="J47" s="21"/>
      <c r="K47" s="42" t="s">
        <v>43</v>
      </c>
      <c r="L47" s="48">
        <f>IF(L41="","",ROUND(L43*(L45/1000),3))</f>
      </c>
      <c r="M47" s="42" t="s">
        <v>44</v>
      </c>
      <c r="N47" s="2">
        <f>IF(N41="","",ROUND(N43*(N45/1000),3))</f>
      </c>
    </row>
    <row r="48" spans="2:14" ht="12.75" customHeight="1">
      <c r="B48" s="30"/>
      <c r="C48" s="21"/>
      <c r="D48" s="49"/>
      <c r="E48" s="50" t="s">
        <v>45</v>
      </c>
      <c r="F48" s="51"/>
      <c r="G48" s="52" t="s">
        <v>46</v>
      </c>
      <c r="I48" s="30"/>
      <c r="J48" s="21"/>
      <c r="K48" s="21"/>
      <c r="L48" s="50" t="s">
        <v>47</v>
      </c>
      <c r="M48" s="49"/>
      <c r="N48" s="52" t="s">
        <v>48</v>
      </c>
    </row>
    <row r="49" spans="2:14" ht="5.25" customHeight="1">
      <c r="B49" s="53"/>
      <c r="C49" s="54"/>
      <c r="D49" s="54"/>
      <c r="E49" s="54"/>
      <c r="F49" s="54"/>
      <c r="G49" s="55"/>
      <c r="I49" s="53"/>
      <c r="J49" s="54"/>
      <c r="K49" s="54"/>
      <c r="L49" s="54"/>
      <c r="M49" s="54"/>
      <c r="N49" s="55"/>
    </row>
    <row r="50" spans="2:15" ht="12.75" customHeight="1">
      <c r="B50" s="113" t="s">
        <v>23</v>
      </c>
      <c r="C50" s="113"/>
      <c r="D50" s="113"/>
      <c r="E50" s="113"/>
      <c r="F50" s="114"/>
      <c r="G50" s="56">
        <f>IF(G47="",E47,E47+G47)</f>
      </c>
      <c r="H50" s="3" t="s">
        <v>49</v>
      </c>
      <c r="I50" s="113" t="s">
        <v>24</v>
      </c>
      <c r="J50" s="113"/>
      <c r="K50" s="113"/>
      <c r="L50" s="113"/>
      <c r="M50" s="114"/>
      <c r="N50" s="56">
        <f>IF(N47="",L47,L47+N47)</f>
      </c>
      <c r="O50" s="3" t="s">
        <v>50</v>
      </c>
    </row>
    <row r="51" spans="7:14" ht="13.5" customHeight="1">
      <c r="G51" s="50" t="s">
        <v>51</v>
      </c>
      <c r="N51" s="50" t="s">
        <v>52</v>
      </c>
    </row>
    <row r="52" spans="1:18" ht="9" customHeight="1">
      <c r="A52" s="106" t="s">
        <v>53</v>
      </c>
      <c r="B52" s="106"/>
      <c r="C52" s="106"/>
      <c r="D52" s="106"/>
      <c r="E52" s="106"/>
      <c r="F52" s="106"/>
      <c r="G52" s="106"/>
      <c r="H52" s="106"/>
      <c r="I52" s="106"/>
      <c r="L52" s="57" t="s">
        <v>54</v>
      </c>
      <c r="M52" s="15"/>
      <c r="P52" s="58"/>
      <c r="Q52" s="58"/>
      <c r="R52" s="58"/>
    </row>
    <row r="53" spans="1:18" ht="9" customHeight="1">
      <c r="A53" s="106"/>
      <c r="B53" s="106"/>
      <c r="C53" s="106"/>
      <c r="D53" s="106"/>
      <c r="E53" s="106"/>
      <c r="F53" s="106"/>
      <c r="G53" s="106"/>
      <c r="H53" s="106"/>
      <c r="I53" s="106"/>
      <c r="L53" s="15" t="s">
        <v>55</v>
      </c>
      <c r="M53" s="59"/>
      <c r="P53" s="58"/>
      <c r="Q53" s="58"/>
      <c r="R53" s="58"/>
    </row>
    <row r="54" spans="1:18" ht="12" customHeight="1" thickBot="1">
      <c r="A54" s="106" t="str">
        <f>"　　　　　　　電圧上昇値⊿Ｖ ＝  K1(①) × Ig(②) × （Ra(③)+Rb(④)）"</f>
        <v>　　　　　　　電圧上昇値⊿Ｖ ＝  K1(①) × Ig(②) × （Ra(③)+Rb(④)）</v>
      </c>
      <c r="B54" s="106"/>
      <c r="C54" s="106"/>
      <c r="D54" s="106"/>
      <c r="E54" s="106"/>
      <c r="F54" s="106"/>
      <c r="G54" s="106"/>
      <c r="H54" s="106"/>
      <c r="I54" s="60"/>
      <c r="L54" s="61" t="s">
        <v>56</v>
      </c>
      <c r="M54" s="115" t="s">
        <v>57</v>
      </c>
      <c r="N54" s="116"/>
      <c r="P54" s="58"/>
      <c r="Q54" s="58"/>
      <c r="R54" s="58"/>
    </row>
    <row r="55" spans="1:18" ht="12" customHeight="1" thickBot="1" thickTop="1">
      <c r="A55" s="106"/>
      <c r="B55" s="106"/>
      <c r="C55" s="106"/>
      <c r="D55" s="106"/>
      <c r="E55" s="106"/>
      <c r="F55" s="106"/>
      <c r="G55" s="106"/>
      <c r="H55" s="106"/>
      <c r="I55" s="60"/>
      <c r="L55" s="62" t="s">
        <v>58</v>
      </c>
      <c r="M55" s="117">
        <v>5.65</v>
      </c>
      <c r="N55" s="118"/>
      <c r="R55" s="58"/>
    </row>
    <row r="56" spans="1:18" ht="12" customHeight="1">
      <c r="A56" s="60"/>
      <c r="B56" s="124" t="s">
        <v>59</v>
      </c>
      <c r="C56" s="125"/>
      <c r="D56" s="125"/>
      <c r="E56" s="125"/>
      <c r="F56" s="126"/>
      <c r="G56" s="133" t="e">
        <f>ROUND(I26*I33*(G50+N50),2)</f>
        <v>#VALUE!</v>
      </c>
      <c r="H56" s="134"/>
      <c r="I56" s="63"/>
      <c r="L56" s="62" t="s">
        <v>60</v>
      </c>
      <c r="M56" s="93">
        <v>3.35</v>
      </c>
      <c r="N56" s="94"/>
      <c r="R56" s="58"/>
    </row>
    <row r="57" spans="2:21" ht="12" customHeight="1">
      <c r="B57" s="127"/>
      <c r="C57" s="128"/>
      <c r="D57" s="128"/>
      <c r="E57" s="128"/>
      <c r="F57" s="129"/>
      <c r="G57" s="135"/>
      <c r="H57" s="136"/>
      <c r="I57" s="64"/>
      <c r="L57" s="65" t="s">
        <v>61</v>
      </c>
      <c r="M57" s="93">
        <v>2.21</v>
      </c>
      <c r="N57" s="94"/>
      <c r="U57" s="66"/>
    </row>
    <row r="58" spans="2:14" ht="12" customHeight="1" thickBot="1">
      <c r="B58" s="130"/>
      <c r="C58" s="131"/>
      <c r="D58" s="131"/>
      <c r="E58" s="131"/>
      <c r="F58" s="132"/>
      <c r="G58" s="137"/>
      <c r="H58" s="138"/>
      <c r="I58" s="64"/>
      <c r="L58" s="65" t="s">
        <v>62</v>
      </c>
      <c r="M58" s="93">
        <v>3.33</v>
      </c>
      <c r="N58" s="94"/>
    </row>
    <row r="59" spans="2:14" ht="12" customHeight="1">
      <c r="B59" s="66" t="s">
        <v>63</v>
      </c>
      <c r="C59" s="67"/>
      <c r="D59" s="67"/>
      <c r="E59" s="67"/>
      <c r="F59" s="67"/>
      <c r="G59" s="68"/>
      <c r="H59" s="68"/>
      <c r="I59" s="64"/>
      <c r="L59" s="69" t="s">
        <v>64</v>
      </c>
      <c r="M59" s="93">
        <v>2.31</v>
      </c>
      <c r="N59" s="94"/>
    </row>
    <row r="60" spans="2:14" ht="12" customHeight="1">
      <c r="B60" s="67"/>
      <c r="C60" s="67"/>
      <c r="D60" s="67"/>
      <c r="E60" s="67"/>
      <c r="F60" s="67"/>
      <c r="G60" s="70"/>
      <c r="H60" s="70"/>
      <c r="L60" s="69" t="s">
        <v>65</v>
      </c>
      <c r="M60" s="93">
        <v>1.3</v>
      </c>
      <c r="N60" s="94"/>
    </row>
    <row r="61" spans="1:14" ht="12" customHeight="1">
      <c r="A61" s="106" t="s">
        <v>79</v>
      </c>
      <c r="B61" s="106"/>
      <c r="C61" s="106"/>
      <c r="D61" s="106"/>
      <c r="E61" s="106"/>
      <c r="F61" s="106"/>
      <c r="G61" s="106"/>
      <c r="H61" s="106"/>
      <c r="I61" s="106"/>
      <c r="L61" s="69" t="s">
        <v>66</v>
      </c>
      <c r="M61" s="93">
        <v>0.824</v>
      </c>
      <c r="N61" s="94"/>
    </row>
    <row r="62" spans="1:14" ht="12" customHeight="1">
      <c r="A62" s="106"/>
      <c r="B62" s="106"/>
      <c r="C62" s="106"/>
      <c r="D62" s="106"/>
      <c r="E62" s="106"/>
      <c r="F62" s="106"/>
      <c r="G62" s="106"/>
      <c r="H62" s="106"/>
      <c r="I62" s="106"/>
      <c r="L62" s="69" t="s">
        <v>67</v>
      </c>
      <c r="M62" s="93">
        <v>0.487</v>
      </c>
      <c r="N62" s="94"/>
    </row>
    <row r="63" spans="2:14" ht="12" customHeight="1">
      <c r="B63" s="107" t="b">
        <f>IF(C26="単相2線式100V",IF(G56&gt;2,"簡易計算の結果、逆潮流による電圧上昇値が標準電圧の2％を超えています。","簡易計算の結果、逆潮流による電圧上昇値が標準電圧の2％以内となります。"),IF(C26="単相3線式100/200V",IF(G56&gt;2,"簡易計算の結果、逆潮流による電圧上昇値が標準電圧の2％を超えています。","簡易計算の結果、逆潮流による電圧上昇値が標準電圧の2％以内となります。"),IF(C26="単相2線式200V",IF(G56&gt;4,"簡易計算の結果、逆潮流による電圧上昇値が標準電圧の2％を超えています。","簡易計算の結果、逆潮流による電圧上昇値が標準電圧の2％以内となります。"),IF(C26="三相200V",IF(G56&gt;4,"簡易計算の結果、逆潮流による電圧上昇値が標準電圧の2％を超えています。","簡易計算の結果、逆潮流による電圧上昇値が標準電圧の2％以内となります。")))))</f>
        <v>0</v>
      </c>
      <c r="C63" s="108"/>
      <c r="D63" s="108"/>
      <c r="E63" s="108"/>
      <c r="F63" s="108"/>
      <c r="G63" s="108"/>
      <c r="H63" s="108"/>
      <c r="I63" s="108"/>
      <c r="J63" s="109"/>
      <c r="L63" s="71" t="s">
        <v>68</v>
      </c>
      <c r="M63" s="91">
        <v>0.303</v>
      </c>
      <c r="N63" s="92"/>
    </row>
    <row r="64" spans="1:14" ht="12" customHeight="1">
      <c r="A64" s="72"/>
      <c r="B64" s="110"/>
      <c r="C64" s="111"/>
      <c r="D64" s="111"/>
      <c r="E64" s="111"/>
      <c r="F64" s="111"/>
      <c r="G64" s="111"/>
      <c r="H64" s="111"/>
      <c r="I64" s="111"/>
      <c r="J64" s="112"/>
      <c r="L64" s="73" t="s">
        <v>69</v>
      </c>
      <c r="M64" s="91">
        <v>0.18</v>
      </c>
      <c r="N64" s="92"/>
    </row>
    <row r="65" spans="1:14" ht="12" customHeight="1">
      <c r="A65" s="72"/>
      <c r="B65" s="110"/>
      <c r="C65" s="111"/>
      <c r="D65" s="111"/>
      <c r="E65" s="111"/>
      <c r="F65" s="111"/>
      <c r="G65" s="111"/>
      <c r="H65" s="111"/>
      <c r="I65" s="111"/>
      <c r="J65" s="112"/>
      <c r="L65" s="73" t="s">
        <v>70</v>
      </c>
      <c r="M65" s="91">
        <v>0.118</v>
      </c>
      <c r="N65" s="92"/>
    </row>
    <row r="66" spans="1:14" ht="12" customHeight="1">
      <c r="A66" s="74"/>
      <c r="B66" s="75" t="s">
        <v>77</v>
      </c>
      <c r="C66" s="104" t="s">
        <v>78</v>
      </c>
      <c r="D66" s="104"/>
      <c r="E66" s="104"/>
      <c r="F66" s="104"/>
      <c r="G66" s="104"/>
      <c r="H66" s="104"/>
      <c r="I66" s="104"/>
      <c r="J66" s="104"/>
      <c r="L66" s="73" t="s">
        <v>71</v>
      </c>
      <c r="M66" s="91">
        <v>0.0922</v>
      </c>
      <c r="N66" s="92"/>
    </row>
    <row r="67" spans="1:14" ht="12" customHeight="1">
      <c r="A67" s="72"/>
      <c r="B67" s="76"/>
      <c r="C67" s="105"/>
      <c r="D67" s="105"/>
      <c r="E67" s="105"/>
      <c r="F67" s="105"/>
      <c r="G67" s="105"/>
      <c r="H67" s="105"/>
      <c r="I67" s="105"/>
      <c r="J67" s="105"/>
      <c r="L67" s="73" t="s">
        <v>72</v>
      </c>
      <c r="M67" s="91">
        <v>0.0722</v>
      </c>
      <c r="N67" s="92"/>
    </row>
    <row r="68" spans="1:14" ht="22.5" customHeight="1">
      <c r="A68" s="77"/>
      <c r="B68" s="76"/>
      <c r="C68" s="105"/>
      <c r="D68" s="105"/>
      <c r="E68" s="105"/>
      <c r="F68" s="105"/>
      <c r="G68" s="105"/>
      <c r="H68" s="105"/>
      <c r="I68" s="105"/>
      <c r="J68" s="105"/>
      <c r="L68" s="78" t="s">
        <v>73</v>
      </c>
      <c r="N68" s="79"/>
    </row>
    <row r="69" ht="5.25" customHeight="1"/>
    <row r="70" ht="18" customHeight="1"/>
    <row r="71" spans="1:17" ht="14.25" customHeight="1">
      <c r="A71" s="80"/>
      <c r="B71" s="9"/>
      <c r="C71" s="72"/>
      <c r="D71" s="72"/>
      <c r="E71" s="72"/>
      <c r="F71" s="72"/>
      <c r="G71" s="72"/>
      <c r="H71" s="72"/>
      <c r="I71" s="72"/>
      <c r="J71" s="72"/>
      <c r="K71" s="72"/>
      <c r="L71" s="72"/>
      <c r="M71" s="72"/>
      <c r="N71" s="72"/>
      <c r="O71" s="72"/>
      <c r="P71" s="72"/>
      <c r="Q71" s="72"/>
    </row>
    <row r="72" spans="2:18" s="72" customFormat="1" ht="14.25" customHeight="1">
      <c r="B72" s="9"/>
      <c r="R72" s="3"/>
    </row>
    <row r="73" spans="2:29" s="72" customFormat="1" ht="14.25" customHeight="1">
      <c r="B73" s="9"/>
      <c r="R73" s="3"/>
      <c r="T73" s="3"/>
      <c r="U73" s="3"/>
      <c r="V73" s="3"/>
      <c r="W73" s="3"/>
      <c r="X73" s="3"/>
      <c r="Y73" s="3"/>
      <c r="Z73" s="3"/>
      <c r="AA73" s="3"/>
      <c r="AB73" s="3"/>
      <c r="AC73" s="3"/>
    </row>
    <row r="74" spans="2:29" s="72" customFormat="1" ht="14.25" customHeight="1">
      <c r="B74" s="9"/>
      <c r="R74" s="3"/>
      <c r="T74" s="3"/>
      <c r="U74" s="3"/>
      <c r="V74" s="3"/>
      <c r="W74" s="3"/>
      <c r="X74" s="3"/>
      <c r="Y74" s="3"/>
      <c r="Z74" s="3"/>
      <c r="AA74" s="3"/>
      <c r="AB74" s="3"/>
      <c r="AC74" s="3"/>
    </row>
    <row r="75" spans="2:29" s="72" customFormat="1" ht="14.25" customHeight="1">
      <c r="B75" s="9"/>
      <c r="T75" s="3"/>
      <c r="U75" s="3"/>
      <c r="V75" s="3"/>
      <c r="W75" s="3"/>
      <c r="X75" s="3"/>
      <c r="Y75" s="3"/>
      <c r="Z75" s="3"/>
      <c r="AA75" s="3"/>
      <c r="AB75" s="3"/>
      <c r="AC75" s="3"/>
    </row>
    <row r="76" spans="2:29" s="72" customFormat="1" ht="4.5" customHeight="1">
      <c r="B76" s="9"/>
      <c r="T76" s="3"/>
      <c r="U76" s="3"/>
      <c r="V76" s="3"/>
      <c r="W76" s="3"/>
      <c r="X76" s="3"/>
      <c r="Y76" s="3"/>
      <c r="Z76" s="3"/>
      <c r="AA76" s="3"/>
      <c r="AB76" s="3"/>
      <c r="AC76" s="3"/>
    </row>
    <row r="77" spans="1:22" s="72" customFormat="1" ht="14.25" customHeight="1">
      <c r="A77" s="80"/>
      <c r="B77" s="9"/>
      <c r="T77" s="3"/>
      <c r="U77" s="3"/>
      <c r="V77" s="3"/>
    </row>
    <row r="78" spans="2:29" s="72" customFormat="1" ht="14.25" customHeight="1">
      <c r="B78" s="9"/>
      <c r="T78" s="3"/>
      <c r="U78" s="3"/>
      <c r="W78" s="3"/>
      <c r="X78" s="3"/>
      <c r="Y78" s="3"/>
      <c r="Z78" s="3"/>
      <c r="AA78" s="3"/>
      <c r="AB78" s="3"/>
      <c r="AC78" s="3"/>
    </row>
    <row r="79" spans="2:22" s="72" customFormat="1" ht="6" customHeight="1">
      <c r="B79" s="9"/>
      <c r="T79" s="3"/>
      <c r="U79" s="3"/>
      <c r="V79" s="3"/>
    </row>
    <row r="80" spans="1:22" s="72" customFormat="1" ht="14.25" customHeight="1">
      <c r="A80" s="80"/>
      <c r="B80" s="9"/>
      <c r="V80" s="3"/>
    </row>
    <row r="81" s="72" customFormat="1" ht="14.25" customHeight="1">
      <c r="B81" s="9"/>
    </row>
    <row r="82" spans="1:17" s="72" customFormat="1" ht="6.75" customHeight="1">
      <c r="A82" s="3"/>
      <c r="B82" s="3"/>
      <c r="C82" s="3"/>
      <c r="D82" s="3"/>
      <c r="E82" s="3"/>
      <c r="F82" s="3"/>
      <c r="G82" s="3"/>
      <c r="H82" s="3"/>
      <c r="I82" s="3"/>
      <c r="J82" s="3"/>
      <c r="K82" s="3"/>
      <c r="L82" s="3"/>
      <c r="M82" s="3"/>
      <c r="N82" s="3"/>
      <c r="O82" s="3"/>
      <c r="P82" s="3"/>
      <c r="Q82" s="3"/>
    </row>
    <row r="83" spans="1:29" ht="13.5">
      <c r="A83" s="9"/>
      <c r="B83" s="81"/>
      <c r="C83" s="72"/>
      <c r="D83" s="72"/>
      <c r="E83" s="72"/>
      <c r="F83" s="72"/>
      <c r="G83" s="72"/>
      <c r="H83" s="72"/>
      <c r="I83" s="7"/>
      <c r="J83" s="82"/>
      <c r="K83" s="82"/>
      <c r="L83" s="82"/>
      <c r="M83" s="82"/>
      <c r="N83" s="82"/>
      <c r="O83" s="82"/>
      <c r="P83" s="82"/>
      <c r="Q83" s="72"/>
      <c r="R83" s="72"/>
      <c r="S83" s="72"/>
      <c r="T83" s="72"/>
      <c r="U83" s="72"/>
      <c r="V83" s="72"/>
      <c r="W83" s="72"/>
      <c r="X83" s="72"/>
      <c r="Y83" s="72"/>
      <c r="Z83" s="72"/>
      <c r="AA83" s="72"/>
      <c r="AB83" s="72"/>
      <c r="AC83" s="72"/>
    </row>
    <row r="84" spans="1:19" s="72" customFormat="1" ht="13.5">
      <c r="A84" s="9"/>
      <c r="I84" s="7"/>
      <c r="J84" s="82"/>
      <c r="K84" s="82"/>
      <c r="L84" s="82"/>
      <c r="M84" s="82"/>
      <c r="N84" s="82"/>
      <c r="O84" s="82"/>
      <c r="P84" s="82"/>
      <c r="S84" s="3"/>
    </row>
    <row r="85" spans="1:2" s="72" customFormat="1" ht="13.5">
      <c r="A85" s="83"/>
      <c r="B85" s="9"/>
    </row>
    <row r="86" spans="2:18" s="72" customFormat="1" ht="14.25" customHeight="1">
      <c r="B86" s="9"/>
      <c r="R86" s="3"/>
    </row>
    <row r="87" s="72" customFormat="1" ht="14.25" customHeight="1">
      <c r="B87" s="9"/>
    </row>
    <row r="88" s="72" customFormat="1" ht="14.25" customHeight="1">
      <c r="B88" s="9"/>
    </row>
    <row r="89" s="72" customFormat="1" ht="14.25" customHeight="1">
      <c r="B89" s="9"/>
    </row>
    <row r="90" spans="2:29" s="72" customFormat="1" ht="14.25" customHeight="1">
      <c r="B90" s="9"/>
      <c r="W90" s="3"/>
      <c r="X90" s="3"/>
      <c r="Y90" s="3"/>
      <c r="Z90" s="3"/>
      <c r="AA90" s="3"/>
      <c r="AB90" s="3"/>
      <c r="AC90" s="3"/>
    </row>
    <row r="91" spans="1:21" s="72" customFormat="1" ht="14.25" customHeight="1">
      <c r="A91" s="83"/>
      <c r="B91" s="9"/>
      <c r="T91" s="3"/>
      <c r="U91" s="3"/>
    </row>
    <row r="92" spans="2:22" s="72" customFormat="1" ht="14.25" customHeight="1">
      <c r="B92" s="9"/>
      <c r="V92" s="3"/>
    </row>
    <row r="93" s="72" customFormat="1" ht="14.25" customHeight="1">
      <c r="B93" s="9"/>
    </row>
    <row r="94" spans="1:2" s="72" customFormat="1" ht="14.25" customHeight="1">
      <c r="A94" s="83"/>
      <c r="B94" s="9"/>
    </row>
    <row r="95" s="72" customFormat="1" ht="14.25" customHeight="1">
      <c r="B95" s="9"/>
    </row>
    <row r="96" spans="1:17" s="72" customFormat="1" ht="14.25" customHeight="1">
      <c r="A96" s="3"/>
      <c r="B96" s="3"/>
      <c r="C96" s="3"/>
      <c r="D96" s="3"/>
      <c r="E96" s="3"/>
      <c r="F96" s="3"/>
      <c r="G96" s="3"/>
      <c r="H96" s="3"/>
      <c r="I96" s="3"/>
      <c r="J96" s="3"/>
      <c r="K96" s="3"/>
      <c r="L96" s="3"/>
      <c r="M96" s="3"/>
      <c r="N96" s="3"/>
      <c r="O96" s="3"/>
      <c r="P96" s="3"/>
      <c r="Q96" s="3"/>
    </row>
    <row r="97" spans="18:29" ht="13.5">
      <c r="R97" s="72"/>
      <c r="S97" s="72"/>
      <c r="T97" s="72"/>
      <c r="U97" s="72"/>
      <c r="V97" s="72"/>
      <c r="W97" s="72"/>
      <c r="X97" s="72"/>
      <c r="Y97" s="72"/>
      <c r="Z97" s="72"/>
      <c r="AA97" s="72"/>
      <c r="AB97" s="72"/>
      <c r="AC97" s="72"/>
    </row>
    <row r="98" spans="18:29" ht="13.5">
      <c r="R98" s="72"/>
      <c r="T98" s="72"/>
      <c r="U98" s="72"/>
      <c r="V98" s="72"/>
      <c r="W98" s="72"/>
      <c r="X98" s="72"/>
      <c r="Y98" s="72"/>
      <c r="Z98" s="72"/>
      <c r="AA98" s="72"/>
      <c r="AB98" s="72"/>
      <c r="AC98" s="72"/>
    </row>
    <row r="99" spans="18:29" ht="13.5">
      <c r="R99" s="72"/>
      <c r="T99" s="72"/>
      <c r="U99" s="72"/>
      <c r="V99" s="72"/>
      <c r="W99" s="72"/>
      <c r="X99" s="72"/>
      <c r="Y99" s="72"/>
      <c r="Z99" s="72"/>
      <c r="AA99" s="72"/>
      <c r="AB99" s="72"/>
      <c r="AC99" s="72"/>
    </row>
    <row r="100" spans="20:29" ht="13.5">
      <c r="T100" s="72"/>
      <c r="U100" s="72"/>
      <c r="V100" s="72"/>
      <c r="W100" s="72"/>
      <c r="X100" s="72"/>
      <c r="Y100" s="72"/>
      <c r="Z100" s="72"/>
      <c r="AA100" s="72"/>
      <c r="AB100" s="72"/>
      <c r="AC100" s="72"/>
    </row>
    <row r="101" spans="20:29" ht="13.5">
      <c r="T101" s="72"/>
      <c r="U101" s="72"/>
      <c r="V101" s="72"/>
      <c r="W101" s="72"/>
      <c r="X101" s="72"/>
      <c r="Y101" s="72"/>
      <c r="Z101" s="72"/>
      <c r="AA101" s="72"/>
      <c r="AB101" s="72"/>
      <c r="AC101" s="72"/>
    </row>
    <row r="102" spans="20:29" ht="13.5">
      <c r="T102" s="72"/>
      <c r="U102" s="72"/>
      <c r="V102" s="72"/>
      <c r="W102" s="72"/>
      <c r="X102" s="72"/>
      <c r="Y102" s="72"/>
      <c r="Z102" s="72"/>
      <c r="AA102" s="72"/>
      <c r="AB102" s="72"/>
      <c r="AC102" s="72"/>
    </row>
    <row r="103" spans="20:29" ht="13.5">
      <c r="T103" s="72"/>
      <c r="U103" s="72"/>
      <c r="V103" s="72"/>
      <c r="W103" s="72"/>
      <c r="X103" s="72"/>
      <c r="Y103" s="72"/>
      <c r="Z103" s="72"/>
      <c r="AA103" s="72"/>
      <c r="AB103" s="72"/>
      <c r="AC103" s="72"/>
    </row>
    <row r="104" spans="20:22" ht="13.5">
      <c r="T104" s="72"/>
      <c r="U104" s="72"/>
      <c r="V104" s="72"/>
    </row>
    <row r="105" ht="13.5">
      <c r="V105" s="72"/>
    </row>
  </sheetData>
  <sheetProtection password="C245" sheet="1"/>
  <mergeCells count="36">
    <mergeCell ref="M57:N57"/>
    <mergeCell ref="M58:N58"/>
    <mergeCell ref="M59:N59"/>
    <mergeCell ref="B63:J65"/>
    <mergeCell ref="M63:N63"/>
    <mergeCell ref="M64:N64"/>
    <mergeCell ref="M65:N65"/>
    <mergeCell ref="B56:F58"/>
    <mergeCell ref="G56:H58"/>
    <mergeCell ref="M56:N56"/>
    <mergeCell ref="C66:J68"/>
    <mergeCell ref="M66:N66"/>
    <mergeCell ref="M67:N67"/>
    <mergeCell ref="M60:N60"/>
    <mergeCell ref="A61:I62"/>
    <mergeCell ref="M61:N61"/>
    <mergeCell ref="M62:N62"/>
    <mergeCell ref="A54:H55"/>
    <mergeCell ref="M54:N54"/>
    <mergeCell ref="M55:N55"/>
    <mergeCell ref="B50:F50"/>
    <mergeCell ref="I50:M50"/>
    <mergeCell ref="A52:I53"/>
    <mergeCell ref="B33:D33"/>
    <mergeCell ref="B41:C41"/>
    <mergeCell ref="I41:J41"/>
    <mergeCell ref="B43:C43"/>
    <mergeCell ref="I43:J43"/>
    <mergeCell ref="I45:J45"/>
    <mergeCell ref="B45:C45"/>
    <mergeCell ref="B3:N3"/>
    <mergeCell ref="H5:I5"/>
    <mergeCell ref="J5:O5"/>
    <mergeCell ref="H6:I6"/>
    <mergeCell ref="J6:O6"/>
    <mergeCell ref="C26:G26"/>
  </mergeCells>
  <conditionalFormatting sqref="B63 B66">
    <cfRule type="cellIs" priority="1" dxfId="3" operator="equal" stopIfTrue="1">
      <formula>"簡易計算の結果、逆潮流による電圧上昇値が標準電圧の2％を超えています。"</formula>
    </cfRule>
  </conditionalFormatting>
  <dataValidations count="3">
    <dataValidation type="list" allowBlank="1" showInputMessage="1" showErrorMessage="1" sqref="C26:D26">
      <formula1>$V$7:$V$11</formula1>
    </dataValidation>
    <dataValidation type="list" allowBlank="1" showInputMessage="1" showErrorMessage="1" sqref="F41">
      <formula1>$L$55:$L$62</formula1>
    </dataValidation>
    <dataValidation type="list" allowBlank="1" showInputMessage="1" showErrorMessage="1" sqref="N41 L41 G41 E41">
      <formula1>$L$55:$L$67</formula1>
    </dataValidation>
  </dataValidations>
  <printOptions/>
  <pageMargins left="0.3" right="0.21" top="0.38" bottom="0.22" header="0.25" footer="0.2"/>
  <pageSetup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関西電力株式会社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475000</dc:creator>
  <cp:keywords/>
  <dc:description/>
  <cp:lastModifiedBy>配電部　配電制御Ｇ　小玉（91-3569）</cp:lastModifiedBy>
  <cp:lastPrinted>2013-11-01T05:08:43Z</cp:lastPrinted>
  <dcterms:created xsi:type="dcterms:W3CDTF">2013-10-03T05:46:43Z</dcterms:created>
  <dcterms:modified xsi:type="dcterms:W3CDTF">2018-01-11T05:01:31Z</dcterms:modified>
  <cp:category/>
  <cp:version/>
  <cp:contentType/>
  <cp:contentStatus/>
</cp:coreProperties>
</file>